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30720" windowHeight="13704" activeTab="1"/>
  </bookViews>
  <sheets>
    <sheet name="KLKH" sheetId="2" r:id="rId1"/>
    <sheet name="Vzorový koš" sheetId="1" r:id="rId2"/>
  </sheets>
  <definedNames/>
  <calcPr calcId="152511"/>
</workbook>
</file>

<file path=xl/sharedStrings.xml><?xml version="1.0" encoding="utf-8"?>
<sst xmlns="http://schemas.openxmlformats.org/spreadsheetml/2006/main" count="193" uniqueCount="156">
  <si>
    <t>Datum:</t>
  </si>
  <si>
    <t>razítko a podpis uchazeče</t>
  </si>
  <si>
    <t>katalogové číslo uchazeče</t>
  </si>
  <si>
    <t>Celková cena vzorového koše</t>
  </si>
  <si>
    <t>popis položky</t>
  </si>
  <si>
    <t>bez DPH</t>
  </si>
  <si>
    <t>vč. DPH</t>
  </si>
  <si>
    <t>vyplní uchazeč</t>
  </si>
  <si>
    <t>pol.č.</t>
  </si>
  <si>
    <t>46.</t>
  </si>
  <si>
    <t>47.</t>
  </si>
  <si>
    <t>48.</t>
  </si>
  <si>
    <t>49.</t>
  </si>
  <si>
    <t>50.</t>
  </si>
  <si>
    <t>52.</t>
  </si>
  <si>
    <t>cena celkem za počet měrných jednotek za 48 měsíců</t>
  </si>
  <si>
    <t>název položky</t>
  </si>
  <si>
    <t>údaj hodnocený v rámci 1. dílčího hodnotícího kritéria = nabídková cena</t>
  </si>
  <si>
    <t>Methanol</t>
  </si>
  <si>
    <t>Isopropanol</t>
  </si>
  <si>
    <t>Hydroxid sodný</t>
  </si>
  <si>
    <t>Chlorid sodný</t>
  </si>
  <si>
    <t xml:space="preserve"> Obecné chemikálie</t>
  </si>
  <si>
    <t>Penicilin Streptomycin</t>
  </si>
  <si>
    <t>Hydroxid draselný</t>
  </si>
  <si>
    <t>Trypsin EDTA</t>
  </si>
  <si>
    <t xml:space="preserve"> Plast pro tkáňové kultury</t>
  </si>
  <si>
    <t>Láhev pro tkáňové kultury 25cm2</t>
  </si>
  <si>
    <t>Láhev pro tkáňové kultury 75cm2</t>
  </si>
  <si>
    <t>Centrifugační zkumavky 15ml</t>
  </si>
  <si>
    <t>Centrifugační zkumavky 50ml</t>
  </si>
  <si>
    <t>Pipetovací špička 10ul</t>
  </si>
  <si>
    <t>Pipetovací špička 200ul</t>
  </si>
  <si>
    <t>Pipetovací špička 1000ul</t>
  </si>
  <si>
    <t>nesmáčivý povrch, odstupňovaný objem, necytotoxické, apyrogenní, kompatibilita s pipetorama Gilson, Eppendorf, Finnpipette, balení po 1000kusech, cena za 1 balení</t>
  </si>
  <si>
    <t>nesmáčivý povrch, odstupňovaný objem, necytotoxické, apyrogenní, kompatibilita s pipetorama Gilson, Eppendorf, Finnpipette, balení po 500ks, cena za 1 balení</t>
  </si>
  <si>
    <t>nesmáčivý povrch, odstupňovaný objem, necytotoxické, apyrogenní, kompatibilita s pipetorama Gilson, Eppendorf, Finnpipette, balení po 250ks, cena za 1 balení</t>
  </si>
  <si>
    <t>Mikrozkumavka 0,5ml</t>
  </si>
  <si>
    <t>Mikrozkumavka 1,5ml</t>
  </si>
  <si>
    <t>Mikrozkumavka 2ml</t>
  </si>
  <si>
    <t>Zamrazovací krabičky papírové</t>
  </si>
  <si>
    <t>Zamrazovací krabičky plastové</t>
  </si>
  <si>
    <t>Petriho miska pro bakteriologii</t>
  </si>
  <si>
    <t>Tris(hydroxymethyl) aminomethane</t>
  </si>
  <si>
    <t>Ethylalkohol pro UV spektroskopii</t>
  </si>
  <si>
    <t>Kyselina citronová</t>
  </si>
  <si>
    <t>150ks</t>
  </si>
  <si>
    <t>50ks</t>
  </si>
  <si>
    <t>10ks</t>
  </si>
  <si>
    <t>p.a., obsah min.99,8%, balení 1000ml, cena za 1 balení</t>
  </si>
  <si>
    <t>p.a., obsah min 99,8%, balení 1000ml, cena za 1 balení</t>
  </si>
  <si>
    <t>obsah min.96,0% V/V, balení 1000ml, cena za 1 balení</t>
  </si>
  <si>
    <t>p.a. obsah min. 98%, balení 1000g, cena za 1 balení</t>
  </si>
  <si>
    <t>p.a. obsah min. 85%, balení 1000g, cena za 1 balení</t>
  </si>
  <si>
    <t>p.a. obsah min. 99,9%, balení 1000g, cena za 1 balení</t>
  </si>
  <si>
    <t>(100x), balení 100ml , cena za 1 balení</t>
  </si>
  <si>
    <t xml:space="preserve">pp,kónická,  nepřilnavá povrchová úprava, vysoká transparentnost materiálu, dobře uzaviratelný uzávěr, balení po 1000ks, cena za 1 balení </t>
  </si>
  <si>
    <t>p.a., obsah min. 99,5%,balení  1kg,cena za 1 balení</t>
  </si>
  <si>
    <t>research grade balení 1kg, cena za 1 balení</t>
  </si>
  <si>
    <t>Séra a doplňky pro tkáňové kultury</t>
  </si>
  <si>
    <t>Kyselina fosforečná</t>
  </si>
  <si>
    <t>Chlorid draselný</t>
  </si>
  <si>
    <t xml:space="preserve">Agarose </t>
  </si>
  <si>
    <t>Kyselina chlorovodíková</t>
  </si>
  <si>
    <t>Kyselina octová</t>
  </si>
  <si>
    <t>p.a. obsah min. 99%, balení 1000g, cena za 1 balení</t>
  </si>
  <si>
    <t>Bioreagent, pro molekulární biologii, 85%,balení  500g,cena za 1 balení</t>
  </si>
  <si>
    <t>Bioreagent, pro molekulární biologii, 36,5-38%,balení  500ml,cena za 1 balení</t>
  </si>
  <si>
    <t>ACS reagent, obsah min. 99,7%,balení  500ml,cena za 1 balení</t>
  </si>
  <si>
    <t>for DNA elektrophoresis,research grade,balení 1 kg,cena za 1 balení</t>
  </si>
  <si>
    <t>(10x) 0,5%/ 0,2% in DPBS, balení 100ml, cena za 1 balení</t>
  </si>
  <si>
    <t>počet měrných jednotek (balení)/12 měsíců</t>
  </si>
  <si>
    <t>počet měrných jednotek (balení)/48 měsíců</t>
  </si>
  <si>
    <t>jednotková cena (cena 1 balení) bez DPH</t>
  </si>
  <si>
    <t>Krycí list číselně vyjádřitelných kritérií hodnocení</t>
  </si>
  <si>
    <t>Celková výše nabídkové ceny:</t>
  </si>
  <si>
    <t>nabídková cena v Kč</t>
  </si>
  <si>
    <t>DPH ... %</t>
  </si>
  <si>
    <t>takto označené položky vyplňuje účastník zadávacího řízení</t>
  </si>
  <si>
    <t>údaj, který bude předmětem hodnocení nabídky podle ekonomické výhodnosti</t>
  </si>
  <si>
    <t>razítko a podpis účastníka zadávacího řízení</t>
  </si>
  <si>
    <t>Chemikálie a plasty</t>
  </si>
  <si>
    <t>Krycí list číselně vyjádřitelných kritérií hodnocení - vzorový koš</t>
  </si>
  <si>
    <t>Celková výše nabídkové ceny</t>
  </si>
  <si>
    <t xml:space="preserve">Modelově stanovená cena za všechny položky a předpokládané množství podle Krycího listu nabídkové ceny – vzorového koše v Kč </t>
  </si>
  <si>
    <t>DMEM</t>
  </si>
  <si>
    <t>30 ks</t>
  </si>
  <si>
    <t>10 ks</t>
  </si>
  <si>
    <t>150 ks</t>
  </si>
  <si>
    <t>Láhev pro tkáňové kultury 150cm2</t>
  </si>
  <si>
    <t xml:space="preserve">Centrifugační zkumavky 50ml </t>
  </si>
  <si>
    <t>se sukýnkou samostojící, sterilní, vyrobena z PP,  graduovaná až po špičku zkumavky do 0,5 ml, nesmazatelná popisovatelná plocha jak na víčku tak i na straně zkumavky, vyrobena z specifického grow treatment plastiku, rozměry zkumavky 30 x 115mm, sterilně baleno po 20 kusech, 360 kusů v krabici, cena za jednu krabici.</t>
  </si>
  <si>
    <t>PP, kónická , sterilní, s dokonalé těsnicím uzavěrem, 15 500 xg,  graduovaná až po špičku zkumavky do 0,5 ml, nesmazatelná popisovatelná plocha jak na víčku tak i na straně zkumavky, rozměry zkumavky 30 x 115 mm.  sterilně baleno po 20 kusech, 360 kusů v krabici, cena za jednu krabici.</t>
  </si>
  <si>
    <t>Destičky pro tkáňové kultury, 6 jamek</t>
  </si>
  <si>
    <t>Destičky pro tkáňové kultury, 12 jamek</t>
  </si>
  <si>
    <t>Destičky pro tkáňové kultury, 24 jamek</t>
  </si>
  <si>
    <t>FBS -500ml</t>
  </si>
  <si>
    <t>28.</t>
  </si>
  <si>
    <t>Kultivační  miska pro tkáňové kultury 40 mm,</t>
  </si>
  <si>
    <t>Kultivační miska pro tkáňové kultury 60 mm</t>
  </si>
  <si>
    <t>Kultivační miska pro tkáňové kultury 100 mm</t>
  </si>
  <si>
    <t>Destičky pro tkáňové kultury, 96 jamek</t>
  </si>
  <si>
    <t>Kultivační miska pro tkáňové kultury 150  mm</t>
  </si>
  <si>
    <t xml:space="preserve"> Serologická pipeta 5 ml </t>
  </si>
  <si>
    <t xml:space="preserve"> Serologická pipeta 10 ml </t>
  </si>
  <si>
    <t xml:space="preserve"> Serologická pipeta 25 ml</t>
  </si>
  <si>
    <t xml:space="preserve"> Serologická pipeta 2 ml</t>
  </si>
  <si>
    <t>Škrabka buněk</t>
  </si>
  <si>
    <t xml:space="preserve"> Škrabka buněk</t>
  </si>
  <si>
    <t xml:space="preserve"> Plast pro molekulární biologii</t>
  </si>
  <si>
    <t>Mikrozkumavka 1,5ml - safe seal</t>
  </si>
  <si>
    <t>Stojánek na 80 mikrozkumavek</t>
  </si>
  <si>
    <t>Polypropylénová krabička</t>
  </si>
  <si>
    <t>200 ks</t>
  </si>
  <si>
    <t>50 ks</t>
  </si>
  <si>
    <t>40 ks</t>
  </si>
  <si>
    <t>100 ks</t>
  </si>
  <si>
    <t>60 ks</t>
  </si>
  <si>
    <t>20 ks</t>
  </si>
  <si>
    <t>120 ks</t>
  </si>
  <si>
    <t>80 ks</t>
  </si>
  <si>
    <t>5 ks</t>
  </si>
  <si>
    <t xml:space="preserve">PS,sterilní, s odvětráváním,  průměr 92x16mm, vysoce transparentní plast, balení po 20 kusech, 480ks v krabici, cena za 1 krabici </t>
  </si>
  <si>
    <t>odolnost vůči vlhkému prostředí, speciální úprava povrchu 10x10 pozic, možnost popisu na horním víku, cena za  jednu krabičku</t>
  </si>
  <si>
    <t>PP, plast odolný do -90 stupňů celsia, 9 x 9 pozic, dobře těsnící odkládací víko, mix barev,cena za jednu krabičku</t>
  </si>
  <si>
    <t>400 bal.</t>
  </si>
  <si>
    <t>200 bal.</t>
  </si>
  <si>
    <t>150 bal.</t>
  </si>
  <si>
    <t>500 ks</t>
  </si>
  <si>
    <t>pp,kónická,  nepřilnavá povrchová úprava, vysoká transparentnost materiálu, dobře uzaviratelný uzávěr, bezbarvá,  250ks/bal., cena za 1 balení</t>
  </si>
  <si>
    <t>DMEM s vyšší hladinou glukózy 4,5g/l, s obsahem L-glutamininu, s obsahem sodium pyruvátu, baleno sterilně, 500 ml v balení, cena za 1 balení</t>
  </si>
  <si>
    <t>sterilní, balené po 6 kusech, F type, každá destička označena jedinečným čárovým kódem, specifické alfanumerické označení každé každé jamky, žluté popisovací pole, vyrobena grow treatment plastiku, rozměry desky 128 x 86 x 17 mm, vnitřní rozměr jamky   6.40 mm, objem jamky0.36 ml. Air-venting system proti kondenzaci, 108 ks v krabici, cena za 1 krabici</t>
  </si>
  <si>
    <t>sterilní,  F type, každá destička označena jedinečným čárovým kódem, specifické alfanumerické označení každé každé jamky, žluté popisovací pole, vyrobena grow treatment plastiku, rozměry desky 128 x 86 x 22 mm, vnitřní rozměr jamky 33.9 mm, objem jamky 15.53 ml. Air-venting system proti kondenzaci, balené po 4 kusech, 72 ks v krabici, cena za jednu krabici</t>
  </si>
  <si>
    <t>sterilní, F type, každá destička označena jedinečným čárovým kódem, specifické alfanumerické označení každé každé jamky, žluté popisovací pole, vyrobena grow treatment plastiku, rozměry desky 128 x 86 x 22 mm, vnitřní rozměr jamky  21.00 mm, objem jamky 5.96 ml. Air-venting system proti kondenzaci, balené po 4 kusech,  72 ks v krabici, cena za jednu krabici</t>
  </si>
  <si>
    <t>sterilní, F type, každá destička označena jedinečným čárovým kódem, specifické alfanumerické označení každé každé jamky, žluté popisovací pole, vyrobena grow treatment plastiku, rozměry desky 128 x 86 x 22 mm, vnitřní rozměr jamky  15.40 mm, objem jamky 3.18  ml. Air-venting system proti kondenzaci, balené po 4 kusech, 126 ks v krabici, cena za 1 krabici</t>
  </si>
  <si>
    <t xml:space="preserve"> PP, kónická, sterilní, s dokonalé těsnicím uzavěrem, 15 500 xg,  graduovaná až po špičku do 0,1 ml, nesmazatelná popisovatelná plocha jak na víčku tak i na straně zkumavky, 17.1 x 120 mm, sterilně baleno po 40ks, 800ks/krabici, cena za 1 krabici</t>
  </si>
  <si>
    <t>PS, uzávěr s hydrophobic PTFE membránou s filtrem 0.22 μm. , sterilně baleno po 3 kusech, vysoce průhledný materiál, bílý proužek po obou stranách láhve na popis, graduace v ml na obou stranách láhve, zvyšená a skosená geometrie hrdla která zabraňuje vylevání média, pracovní objem média 15 - 45, max = 165ml , rozměr lahve 210 x 122 x 50 mm. Celkem 36 ks v krabici, cena za 1 krabici.</t>
  </si>
  <si>
    <t>PS, uzávěr s hydrophobic PTFE membránou s filtrem 0.22 μm. , sterilně baleno po 5 kusech, vysoce průhledný materiál, bílý proužek po obou stranách láhve na popis, graduace v ml na obou stranách láhve, zvyšená a skosená geometrie hrdla která zabraňuje vylevání média, pracovní objem 8 - 22, max = 65ml, rozměr lahve 155 x 87 x 40 ml., celkem 100 ks v krabici, cena za 1 krabici</t>
  </si>
  <si>
    <t>Láhev pro tkáňové kultury, 25 cm2, materiál PS, uzávěr s hydrophobic PTFE membránou s filtrem 0.22 μm. , sterilně baleno po 10 kusech, vysoce průhledný materiál, bílý proužek po obou stranách láhve na popis, graduace v ml na obou stranách láhve, zvyšená a skosená geometrie hrdla která zabraňuje vylevání média, pracovní objeml 3 - 8, max = 15 , rozměr lahve 92 x 51 x 29 . Celkem 360 ks v krabici, cena za 1 krabici.</t>
  </si>
  <si>
    <t>Fetální bovinní sérum ze zemí původu chovu skotu Jižní Amerika mix zemí Brazílie, Costarica, definované ze stejných chovů, baleno a filtrováno ve Francii, minimální rozdíl mezi šaržemi, hladina &gt; 100 endotoxinu EU/ml, hladina pH 7.23, hladina Haemoglobin 12.85, testováno na nepřítomnost uvedených virů Pestivirus (e.g. BVDV-1, BVDV-2, Cell culture observation and IFA Tested Tested
BDV, CSFV, Giraffe-1 and Hobi-like
viruses), IBR, PIE3, balení 500ml, cena za 1 balení</t>
  </si>
  <si>
    <t>vyška min. 10,5 mm, s kroužkem na spodní části pod víčkem pro uchopení. Vnitřní průměr 34 mm, kultivační plocha min. 9 cm2, s numerickým označením 3-6-9-12 na dně misky. Vyrobena ze specifického grow treatment plastiku. Kroužek na dně misky s vruty umožňuje bezpečné skladování misek na sobě (např. v inkubátoru), air-venting system proti kondenzaci, sterilně baleno po 20 kusech, 900 ks v krabici,  cena za 1 krabici</t>
  </si>
  <si>
    <t>výška min. 16 mm s kroužkem na spodní části pod víčkem pro uchopení. Vnitřní průměr 53 mm, kultivační plocha min. 22 cm2, s numerickým označením 3-6-9-12 na dně misky. Vyrobena ze specifického grow treatment plastiku. Kroužek na dně misky s vruty umožňuje bezpečné skladování misek na sobě (např. v inkubátoru), air-venting system proti kondenzaci,  sterilně baleno po 14 kusech, 840 ks v krabící, cena za 1 krabici</t>
  </si>
  <si>
    <t>výška min. 20 mm, s kroužkem na spodní části pod víčkem pro uchopení. Vnitřní průměr 87 mm, kultivační plocha min. 60 cm2, s numerickým označením 3-6-9-12 na dně misky. Vyrobena ze specifického grow treatment plastiku. Kroužek na dně misky s vruty umožňuje bezpečné skladování misek na sobě (např. v inkubátoru), air-venting system proti kondenzaci, sterilně baleno po 10 kusech, 240 ks v krabici, cena za 1 krabici</t>
  </si>
  <si>
    <t>vnitřní průměr  137mm, s numerickým označením 3-6-9-12 na dně misky, vyrobena z grow treatment plastiku, rozměr misky 146 x 21mm, s kroužkem na spodní části pod víčkem pro uchopení. air venting system proti kondenzaci, sterilně baleno 5 kusech, 100 ks v krabici, cena za 1 krabici</t>
  </si>
  <si>
    <t>sterilní, jednotlivě balené, v dílčích krabičkách, vyrobena z PS, označena modrým kódem, délka pipety 338.00 mm, průměr 8.30 mm, přesnost dílků po  2%, obousměrná stupnice odečtu,  baleno po 100 kusech celkem 400 ks v krabici, cena za 1 krabici</t>
  </si>
  <si>
    <r>
      <t xml:space="preserve">sterilní, jednotlivě balené, v dílčích krabičkách, vyrobena z PS, označena oranžovým barevným kódem, délka pipety </t>
    </r>
    <r>
      <rPr>
        <b/>
        <sz val="9"/>
        <color indexed="8"/>
        <rFont val="Calibri"/>
        <family val="2"/>
      </rPr>
      <t>338.00</t>
    </r>
    <r>
      <rPr>
        <sz val="9"/>
        <rFont val="Arial"/>
        <family val="2"/>
      </rPr>
      <t xml:space="preserve"> mm, průměr  9.90 mm, přesnost dílků po  2%, obousměrná stupnice odečtu, baleno po 100 kusech celkem 400 ks v krabici, cena za 1 krabici</t>
    </r>
  </si>
  <si>
    <t>délka 28-30 cm, šiřka min 20 mm, sterilně jednotlivě baleno, rotace škrabky 360°, zdrsněný povrch rukojeti, sterilně jednotlivě baleno celkem 150 ks v krabici, cena za 1 krabici</t>
  </si>
  <si>
    <t>délka 20-24 cm, šiřka min 13 mm, sterilně jednotlivě baleno, rotace škrabky 360°, zdrsněný povrch rukojeti, sterilně jednotlivě baleno celkem 150 ks v krabici, cena za 1 krabici</t>
  </si>
  <si>
    <t>sterilní, jednotlivě balené, v dílčích krabičkách, vyrobena z PS, označena zeleným barevným kódem, délka pipety 277.00 mm, průměr  6.40 mm, přesnost dílků po  2%, obousměrná stupnice odečtu, baleno po 200 kusech celkem 600 ks v krabici, cena za 1 krabici</t>
  </si>
  <si>
    <t>sterilní, jednotlivě balené, v dílčích krabičkách, vyrobena z PS, označena červeným barevným kódem, délka pipety 343.00 mm, průměr  14.60 mm, přesnost dílků po  2%, obousměrná stupnice odečtu, baleno po 50 kusech celkem 200 ks v krabici, cena za 1 krabici</t>
  </si>
  <si>
    <t>typ L, délka 38 cm, sterilně jednotlivě baleno, rotace škrabky 360°, zdrsněnlý povrch rukojeti, 100 kusů v krabici, cena za 1 krabici</t>
  </si>
  <si>
    <t>Autoklávovatelný stojánek na zkumavky 1,5/2 ml, 80 pozic, 225 x 67 x 28 mm, barevný mix, cena za 1 stojánek</t>
  </si>
  <si>
    <t>s mřížkou 12 x 12 pro PCR zkumavky o objemu 0,2 ml (jednotlivé nebo stripy) , alfanumerický identifikační kód. Vhodná do teplot -100 °C až +121 °C. Výška 32 mm., cena za 1 krabičku</t>
  </si>
  <si>
    <t>pp,kónická,  nepřilnavá povrchová úprava, vysoká transparentnost materiálu, graduovaná po 0,5ml,uzamykatelný uzávěr,  balení po 250 kusech, cena za 1 balení</t>
  </si>
  <si>
    <t>pp,kónická,  nepřilnavá povrchová úprava, vysoká transparentnost materiálu, dobře uzaviratelný uzávěr, graduovaná po 0,5ml, bezbarvá, balení po 500kusech, cena za 1 balení</t>
  </si>
  <si>
    <t>DPH sazba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</si>
</sst>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>
    <font>
      <sz val="10"/>
      <name val="Arial"/>
      <family val="2"/>
    </font>
    <font>
      <b/>
      <sz val="8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6"/>
      <name val="Palatino Linotype"/>
      <family val="1"/>
    </font>
    <font>
      <sz val="10"/>
      <name val="Palatino Linotype"/>
      <family val="1"/>
    </font>
    <font>
      <b/>
      <sz val="2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b/>
      <sz val="11"/>
      <color theme="1"/>
      <name val="Palatino Linotype"/>
      <family val="1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/>
      <top style="thin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1" fillId="5" borderId="4" xfId="0" applyNumberFormat="1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4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0" fillId="4" borderId="7" xfId="0" applyFill="1" applyBorder="1"/>
    <xf numFmtId="0" fontId="0" fillId="4" borderId="7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3" fillId="7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3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 indent="1"/>
    </xf>
    <xf numFmtId="0" fontId="4" fillId="6" borderId="1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28575</xdr:rowOff>
    </xdr:from>
    <xdr:to>
      <xdr:col>5</xdr:col>
      <xdr:colOff>1247775</xdr:colOff>
      <xdr:row>1</xdr:row>
      <xdr:rowOff>104775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10625" y="28575"/>
          <a:ext cx="1038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38100</xdr:rowOff>
    </xdr:from>
    <xdr:to>
      <xdr:col>9</xdr:col>
      <xdr:colOff>1162050</xdr:colOff>
      <xdr:row>3</xdr:row>
      <xdr:rowOff>66675</xdr:rowOff>
    </xdr:to>
    <xdr:pic>
      <xdr:nvPicPr>
        <xdr:cNvPr id="1109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38100"/>
          <a:ext cx="1038225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 topLeftCell="A1">
      <selection activeCell="F9" sqref="F9"/>
    </sheetView>
  </sheetViews>
  <sheetFormatPr defaultColWidth="11.421875" defaultRowHeight="12.75"/>
  <cols>
    <col min="1" max="1" width="8.140625" style="8" customWidth="1"/>
    <col min="2" max="2" width="12.140625" style="8" customWidth="1"/>
    <col min="3" max="3" width="70.421875" style="8" customWidth="1"/>
    <col min="4" max="6" width="19.140625" style="8" customWidth="1"/>
    <col min="7" max="256" width="11.421875" style="8" customWidth="1"/>
    <col min="257" max="257" width="8.140625" style="8" customWidth="1"/>
    <col min="258" max="258" width="12.140625" style="8" customWidth="1"/>
    <col min="259" max="259" width="70.421875" style="8" customWidth="1"/>
    <col min="260" max="262" width="19.140625" style="8" customWidth="1"/>
    <col min="263" max="512" width="11.421875" style="8" customWidth="1"/>
    <col min="513" max="513" width="8.140625" style="8" customWidth="1"/>
    <col min="514" max="514" width="12.140625" style="8" customWidth="1"/>
    <col min="515" max="515" width="70.421875" style="8" customWidth="1"/>
    <col min="516" max="518" width="19.140625" style="8" customWidth="1"/>
    <col min="519" max="768" width="11.421875" style="8" customWidth="1"/>
    <col min="769" max="769" width="8.140625" style="8" customWidth="1"/>
    <col min="770" max="770" width="12.140625" style="8" customWidth="1"/>
    <col min="771" max="771" width="70.421875" style="8" customWidth="1"/>
    <col min="772" max="774" width="19.140625" style="8" customWidth="1"/>
    <col min="775" max="1024" width="11.421875" style="8" customWidth="1"/>
    <col min="1025" max="1025" width="8.140625" style="8" customWidth="1"/>
    <col min="1026" max="1026" width="12.140625" style="8" customWidth="1"/>
    <col min="1027" max="1027" width="70.421875" style="8" customWidth="1"/>
    <col min="1028" max="1030" width="19.140625" style="8" customWidth="1"/>
    <col min="1031" max="1280" width="11.421875" style="8" customWidth="1"/>
    <col min="1281" max="1281" width="8.140625" style="8" customWidth="1"/>
    <col min="1282" max="1282" width="12.140625" style="8" customWidth="1"/>
    <col min="1283" max="1283" width="70.421875" style="8" customWidth="1"/>
    <col min="1284" max="1286" width="19.140625" style="8" customWidth="1"/>
    <col min="1287" max="1536" width="11.421875" style="8" customWidth="1"/>
    <col min="1537" max="1537" width="8.140625" style="8" customWidth="1"/>
    <col min="1538" max="1538" width="12.140625" style="8" customWidth="1"/>
    <col min="1539" max="1539" width="70.421875" style="8" customWidth="1"/>
    <col min="1540" max="1542" width="19.140625" style="8" customWidth="1"/>
    <col min="1543" max="1792" width="11.421875" style="8" customWidth="1"/>
    <col min="1793" max="1793" width="8.140625" style="8" customWidth="1"/>
    <col min="1794" max="1794" width="12.140625" style="8" customWidth="1"/>
    <col min="1795" max="1795" width="70.421875" style="8" customWidth="1"/>
    <col min="1796" max="1798" width="19.140625" style="8" customWidth="1"/>
    <col min="1799" max="2048" width="11.421875" style="8" customWidth="1"/>
    <col min="2049" max="2049" width="8.140625" style="8" customWidth="1"/>
    <col min="2050" max="2050" width="12.140625" style="8" customWidth="1"/>
    <col min="2051" max="2051" width="70.421875" style="8" customWidth="1"/>
    <col min="2052" max="2054" width="19.140625" style="8" customWidth="1"/>
    <col min="2055" max="2304" width="11.421875" style="8" customWidth="1"/>
    <col min="2305" max="2305" width="8.140625" style="8" customWidth="1"/>
    <col min="2306" max="2306" width="12.140625" style="8" customWidth="1"/>
    <col min="2307" max="2307" width="70.421875" style="8" customWidth="1"/>
    <col min="2308" max="2310" width="19.140625" style="8" customWidth="1"/>
    <col min="2311" max="2560" width="11.421875" style="8" customWidth="1"/>
    <col min="2561" max="2561" width="8.140625" style="8" customWidth="1"/>
    <col min="2562" max="2562" width="12.140625" style="8" customWidth="1"/>
    <col min="2563" max="2563" width="70.421875" style="8" customWidth="1"/>
    <col min="2564" max="2566" width="19.140625" style="8" customWidth="1"/>
    <col min="2567" max="2816" width="11.421875" style="8" customWidth="1"/>
    <col min="2817" max="2817" width="8.140625" style="8" customWidth="1"/>
    <col min="2818" max="2818" width="12.140625" style="8" customWidth="1"/>
    <col min="2819" max="2819" width="70.421875" style="8" customWidth="1"/>
    <col min="2820" max="2822" width="19.140625" style="8" customWidth="1"/>
    <col min="2823" max="3072" width="11.421875" style="8" customWidth="1"/>
    <col min="3073" max="3073" width="8.140625" style="8" customWidth="1"/>
    <col min="3074" max="3074" width="12.140625" style="8" customWidth="1"/>
    <col min="3075" max="3075" width="70.421875" style="8" customWidth="1"/>
    <col min="3076" max="3078" width="19.140625" style="8" customWidth="1"/>
    <col min="3079" max="3328" width="11.421875" style="8" customWidth="1"/>
    <col min="3329" max="3329" width="8.140625" style="8" customWidth="1"/>
    <col min="3330" max="3330" width="12.140625" style="8" customWidth="1"/>
    <col min="3331" max="3331" width="70.421875" style="8" customWidth="1"/>
    <col min="3332" max="3334" width="19.140625" style="8" customWidth="1"/>
    <col min="3335" max="3584" width="11.421875" style="8" customWidth="1"/>
    <col min="3585" max="3585" width="8.140625" style="8" customWidth="1"/>
    <col min="3586" max="3586" width="12.140625" style="8" customWidth="1"/>
    <col min="3587" max="3587" width="70.421875" style="8" customWidth="1"/>
    <col min="3588" max="3590" width="19.140625" style="8" customWidth="1"/>
    <col min="3591" max="3840" width="11.421875" style="8" customWidth="1"/>
    <col min="3841" max="3841" width="8.140625" style="8" customWidth="1"/>
    <col min="3842" max="3842" width="12.140625" style="8" customWidth="1"/>
    <col min="3843" max="3843" width="70.421875" style="8" customWidth="1"/>
    <col min="3844" max="3846" width="19.140625" style="8" customWidth="1"/>
    <col min="3847" max="4096" width="11.421875" style="8" customWidth="1"/>
    <col min="4097" max="4097" width="8.140625" style="8" customWidth="1"/>
    <col min="4098" max="4098" width="12.140625" style="8" customWidth="1"/>
    <col min="4099" max="4099" width="70.421875" style="8" customWidth="1"/>
    <col min="4100" max="4102" width="19.140625" style="8" customWidth="1"/>
    <col min="4103" max="4352" width="11.421875" style="8" customWidth="1"/>
    <col min="4353" max="4353" width="8.140625" style="8" customWidth="1"/>
    <col min="4354" max="4354" width="12.140625" style="8" customWidth="1"/>
    <col min="4355" max="4355" width="70.421875" style="8" customWidth="1"/>
    <col min="4356" max="4358" width="19.140625" style="8" customWidth="1"/>
    <col min="4359" max="4608" width="11.421875" style="8" customWidth="1"/>
    <col min="4609" max="4609" width="8.140625" style="8" customWidth="1"/>
    <col min="4610" max="4610" width="12.140625" style="8" customWidth="1"/>
    <col min="4611" max="4611" width="70.421875" style="8" customWidth="1"/>
    <col min="4612" max="4614" width="19.140625" style="8" customWidth="1"/>
    <col min="4615" max="4864" width="11.421875" style="8" customWidth="1"/>
    <col min="4865" max="4865" width="8.140625" style="8" customWidth="1"/>
    <col min="4866" max="4866" width="12.140625" style="8" customWidth="1"/>
    <col min="4867" max="4867" width="70.421875" style="8" customWidth="1"/>
    <col min="4868" max="4870" width="19.140625" style="8" customWidth="1"/>
    <col min="4871" max="5120" width="11.421875" style="8" customWidth="1"/>
    <col min="5121" max="5121" width="8.140625" style="8" customWidth="1"/>
    <col min="5122" max="5122" width="12.140625" style="8" customWidth="1"/>
    <col min="5123" max="5123" width="70.421875" style="8" customWidth="1"/>
    <col min="5124" max="5126" width="19.140625" style="8" customWidth="1"/>
    <col min="5127" max="5376" width="11.421875" style="8" customWidth="1"/>
    <col min="5377" max="5377" width="8.140625" style="8" customWidth="1"/>
    <col min="5378" max="5378" width="12.140625" style="8" customWidth="1"/>
    <col min="5379" max="5379" width="70.421875" style="8" customWidth="1"/>
    <col min="5380" max="5382" width="19.140625" style="8" customWidth="1"/>
    <col min="5383" max="5632" width="11.421875" style="8" customWidth="1"/>
    <col min="5633" max="5633" width="8.140625" style="8" customWidth="1"/>
    <col min="5634" max="5634" width="12.140625" style="8" customWidth="1"/>
    <col min="5635" max="5635" width="70.421875" style="8" customWidth="1"/>
    <col min="5636" max="5638" width="19.140625" style="8" customWidth="1"/>
    <col min="5639" max="5888" width="11.421875" style="8" customWidth="1"/>
    <col min="5889" max="5889" width="8.140625" style="8" customWidth="1"/>
    <col min="5890" max="5890" width="12.140625" style="8" customWidth="1"/>
    <col min="5891" max="5891" width="70.421875" style="8" customWidth="1"/>
    <col min="5892" max="5894" width="19.140625" style="8" customWidth="1"/>
    <col min="5895" max="6144" width="11.421875" style="8" customWidth="1"/>
    <col min="6145" max="6145" width="8.140625" style="8" customWidth="1"/>
    <col min="6146" max="6146" width="12.140625" style="8" customWidth="1"/>
    <col min="6147" max="6147" width="70.421875" style="8" customWidth="1"/>
    <col min="6148" max="6150" width="19.140625" style="8" customWidth="1"/>
    <col min="6151" max="6400" width="11.421875" style="8" customWidth="1"/>
    <col min="6401" max="6401" width="8.140625" style="8" customWidth="1"/>
    <col min="6402" max="6402" width="12.140625" style="8" customWidth="1"/>
    <col min="6403" max="6403" width="70.421875" style="8" customWidth="1"/>
    <col min="6404" max="6406" width="19.140625" style="8" customWidth="1"/>
    <col min="6407" max="6656" width="11.421875" style="8" customWidth="1"/>
    <col min="6657" max="6657" width="8.140625" style="8" customWidth="1"/>
    <col min="6658" max="6658" width="12.140625" style="8" customWidth="1"/>
    <col min="6659" max="6659" width="70.421875" style="8" customWidth="1"/>
    <col min="6660" max="6662" width="19.140625" style="8" customWidth="1"/>
    <col min="6663" max="6912" width="11.421875" style="8" customWidth="1"/>
    <col min="6913" max="6913" width="8.140625" style="8" customWidth="1"/>
    <col min="6914" max="6914" width="12.140625" style="8" customWidth="1"/>
    <col min="6915" max="6915" width="70.421875" style="8" customWidth="1"/>
    <col min="6916" max="6918" width="19.140625" style="8" customWidth="1"/>
    <col min="6919" max="7168" width="11.421875" style="8" customWidth="1"/>
    <col min="7169" max="7169" width="8.140625" style="8" customWidth="1"/>
    <col min="7170" max="7170" width="12.140625" style="8" customWidth="1"/>
    <col min="7171" max="7171" width="70.421875" style="8" customWidth="1"/>
    <col min="7172" max="7174" width="19.140625" style="8" customWidth="1"/>
    <col min="7175" max="7424" width="11.421875" style="8" customWidth="1"/>
    <col min="7425" max="7425" width="8.140625" style="8" customWidth="1"/>
    <col min="7426" max="7426" width="12.140625" style="8" customWidth="1"/>
    <col min="7427" max="7427" width="70.421875" style="8" customWidth="1"/>
    <col min="7428" max="7430" width="19.140625" style="8" customWidth="1"/>
    <col min="7431" max="7680" width="11.421875" style="8" customWidth="1"/>
    <col min="7681" max="7681" width="8.140625" style="8" customWidth="1"/>
    <col min="7682" max="7682" width="12.140625" style="8" customWidth="1"/>
    <col min="7683" max="7683" width="70.421875" style="8" customWidth="1"/>
    <col min="7684" max="7686" width="19.140625" style="8" customWidth="1"/>
    <col min="7687" max="7936" width="11.421875" style="8" customWidth="1"/>
    <col min="7937" max="7937" width="8.140625" style="8" customWidth="1"/>
    <col min="7938" max="7938" width="12.140625" style="8" customWidth="1"/>
    <col min="7939" max="7939" width="70.421875" style="8" customWidth="1"/>
    <col min="7940" max="7942" width="19.140625" style="8" customWidth="1"/>
    <col min="7943" max="8192" width="11.421875" style="8" customWidth="1"/>
    <col min="8193" max="8193" width="8.140625" style="8" customWidth="1"/>
    <col min="8194" max="8194" width="12.140625" style="8" customWidth="1"/>
    <col min="8195" max="8195" width="70.421875" style="8" customWidth="1"/>
    <col min="8196" max="8198" width="19.140625" style="8" customWidth="1"/>
    <col min="8199" max="8448" width="11.421875" style="8" customWidth="1"/>
    <col min="8449" max="8449" width="8.140625" style="8" customWidth="1"/>
    <col min="8450" max="8450" width="12.140625" style="8" customWidth="1"/>
    <col min="8451" max="8451" width="70.421875" style="8" customWidth="1"/>
    <col min="8452" max="8454" width="19.140625" style="8" customWidth="1"/>
    <col min="8455" max="8704" width="11.421875" style="8" customWidth="1"/>
    <col min="8705" max="8705" width="8.140625" style="8" customWidth="1"/>
    <col min="8706" max="8706" width="12.140625" style="8" customWidth="1"/>
    <col min="8707" max="8707" width="70.421875" style="8" customWidth="1"/>
    <col min="8708" max="8710" width="19.140625" style="8" customWidth="1"/>
    <col min="8711" max="8960" width="11.421875" style="8" customWidth="1"/>
    <col min="8961" max="8961" width="8.140625" style="8" customWidth="1"/>
    <col min="8962" max="8962" width="12.140625" style="8" customWidth="1"/>
    <col min="8963" max="8963" width="70.421875" style="8" customWidth="1"/>
    <col min="8964" max="8966" width="19.140625" style="8" customWidth="1"/>
    <col min="8967" max="9216" width="11.421875" style="8" customWidth="1"/>
    <col min="9217" max="9217" width="8.140625" style="8" customWidth="1"/>
    <col min="9218" max="9218" width="12.140625" style="8" customWidth="1"/>
    <col min="9219" max="9219" width="70.421875" style="8" customWidth="1"/>
    <col min="9220" max="9222" width="19.140625" style="8" customWidth="1"/>
    <col min="9223" max="9472" width="11.421875" style="8" customWidth="1"/>
    <col min="9473" max="9473" width="8.140625" style="8" customWidth="1"/>
    <col min="9474" max="9474" width="12.140625" style="8" customWidth="1"/>
    <col min="9475" max="9475" width="70.421875" style="8" customWidth="1"/>
    <col min="9476" max="9478" width="19.140625" style="8" customWidth="1"/>
    <col min="9479" max="9728" width="11.421875" style="8" customWidth="1"/>
    <col min="9729" max="9729" width="8.140625" style="8" customWidth="1"/>
    <col min="9730" max="9730" width="12.140625" style="8" customWidth="1"/>
    <col min="9731" max="9731" width="70.421875" style="8" customWidth="1"/>
    <col min="9732" max="9734" width="19.140625" style="8" customWidth="1"/>
    <col min="9735" max="9984" width="11.421875" style="8" customWidth="1"/>
    <col min="9985" max="9985" width="8.140625" style="8" customWidth="1"/>
    <col min="9986" max="9986" width="12.140625" style="8" customWidth="1"/>
    <col min="9987" max="9987" width="70.421875" style="8" customWidth="1"/>
    <col min="9988" max="9990" width="19.140625" style="8" customWidth="1"/>
    <col min="9991" max="10240" width="11.421875" style="8" customWidth="1"/>
    <col min="10241" max="10241" width="8.140625" style="8" customWidth="1"/>
    <col min="10242" max="10242" width="12.140625" style="8" customWidth="1"/>
    <col min="10243" max="10243" width="70.421875" style="8" customWidth="1"/>
    <col min="10244" max="10246" width="19.140625" style="8" customWidth="1"/>
    <col min="10247" max="10496" width="11.421875" style="8" customWidth="1"/>
    <col min="10497" max="10497" width="8.140625" style="8" customWidth="1"/>
    <col min="10498" max="10498" width="12.140625" style="8" customWidth="1"/>
    <col min="10499" max="10499" width="70.421875" style="8" customWidth="1"/>
    <col min="10500" max="10502" width="19.140625" style="8" customWidth="1"/>
    <col min="10503" max="10752" width="11.421875" style="8" customWidth="1"/>
    <col min="10753" max="10753" width="8.140625" style="8" customWidth="1"/>
    <col min="10754" max="10754" width="12.140625" style="8" customWidth="1"/>
    <col min="10755" max="10755" width="70.421875" style="8" customWidth="1"/>
    <col min="10756" max="10758" width="19.140625" style="8" customWidth="1"/>
    <col min="10759" max="11008" width="11.421875" style="8" customWidth="1"/>
    <col min="11009" max="11009" width="8.140625" style="8" customWidth="1"/>
    <col min="11010" max="11010" width="12.140625" style="8" customWidth="1"/>
    <col min="11011" max="11011" width="70.421875" style="8" customWidth="1"/>
    <col min="11012" max="11014" width="19.140625" style="8" customWidth="1"/>
    <col min="11015" max="11264" width="11.421875" style="8" customWidth="1"/>
    <col min="11265" max="11265" width="8.140625" style="8" customWidth="1"/>
    <col min="11266" max="11266" width="12.140625" style="8" customWidth="1"/>
    <col min="11267" max="11267" width="70.421875" style="8" customWidth="1"/>
    <col min="11268" max="11270" width="19.140625" style="8" customWidth="1"/>
    <col min="11271" max="11520" width="11.421875" style="8" customWidth="1"/>
    <col min="11521" max="11521" width="8.140625" style="8" customWidth="1"/>
    <col min="11522" max="11522" width="12.140625" style="8" customWidth="1"/>
    <col min="11523" max="11523" width="70.421875" style="8" customWidth="1"/>
    <col min="11524" max="11526" width="19.140625" style="8" customWidth="1"/>
    <col min="11527" max="11776" width="11.421875" style="8" customWidth="1"/>
    <col min="11777" max="11777" width="8.140625" style="8" customWidth="1"/>
    <col min="11778" max="11778" width="12.140625" style="8" customWidth="1"/>
    <col min="11779" max="11779" width="70.421875" style="8" customWidth="1"/>
    <col min="11780" max="11782" width="19.140625" style="8" customWidth="1"/>
    <col min="11783" max="12032" width="11.421875" style="8" customWidth="1"/>
    <col min="12033" max="12033" width="8.140625" style="8" customWidth="1"/>
    <col min="12034" max="12034" width="12.140625" style="8" customWidth="1"/>
    <col min="12035" max="12035" width="70.421875" style="8" customWidth="1"/>
    <col min="12036" max="12038" width="19.140625" style="8" customWidth="1"/>
    <col min="12039" max="12288" width="11.421875" style="8" customWidth="1"/>
    <col min="12289" max="12289" width="8.140625" style="8" customWidth="1"/>
    <col min="12290" max="12290" width="12.140625" style="8" customWidth="1"/>
    <col min="12291" max="12291" width="70.421875" style="8" customWidth="1"/>
    <col min="12292" max="12294" width="19.140625" style="8" customWidth="1"/>
    <col min="12295" max="12544" width="11.421875" style="8" customWidth="1"/>
    <col min="12545" max="12545" width="8.140625" style="8" customWidth="1"/>
    <col min="12546" max="12546" width="12.140625" style="8" customWidth="1"/>
    <col min="12547" max="12547" width="70.421875" style="8" customWidth="1"/>
    <col min="12548" max="12550" width="19.140625" style="8" customWidth="1"/>
    <col min="12551" max="12800" width="11.421875" style="8" customWidth="1"/>
    <col min="12801" max="12801" width="8.140625" style="8" customWidth="1"/>
    <col min="12802" max="12802" width="12.140625" style="8" customWidth="1"/>
    <col min="12803" max="12803" width="70.421875" style="8" customWidth="1"/>
    <col min="12804" max="12806" width="19.140625" style="8" customWidth="1"/>
    <col min="12807" max="13056" width="11.421875" style="8" customWidth="1"/>
    <col min="13057" max="13057" width="8.140625" style="8" customWidth="1"/>
    <col min="13058" max="13058" width="12.140625" style="8" customWidth="1"/>
    <col min="13059" max="13059" width="70.421875" style="8" customWidth="1"/>
    <col min="13060" max="13062" width="19.140625" style="8" customWidth="1"/>
    <col min="13063" max="13312" width="11.421875" style="8" customWidth="1"/>
    <col min="13313" max="13313" width="8.140625" style="8" customWidth="1"/>
    <col min="13314" max="13314" width="12.140625" style="8" customWidth="1"/>
    <col min="13315" max="13315" width="70.421875" style="8" customWidth="1"/>
    <col min="13316" max="13318" width="19.140625" style="8" customWidth="1"/>
    <col min="13319" max="13568" width="11.421875" style="8" customWidth="1"/>
    <col min="13569" max="13569" width="8.140625" style="8" customWidth="1"/>
    <col min="13570" max="13570" width="12.140625" style="8" customWidth="1"/>
    <col min="13571" max="13571" width="70.421875" style="8" customWidth="1"/>
    <col min="13572" max="13574" width="19.140625" style="8" customWidth="1"/>
    <col min="13575" max="13824" width="11.421875" style="8" customWidth="1"/>
    <col min="13825" max="13825" width="8.140625" style="8" customWidth="1"/>
    <col min="13826" max="13826" width="12.140625" style="8" customWidth="1"/>
    <col min="13827" max="13827" width="70.421875" style="8" customWidth="1"/>
    <col min="13828" max="13830" width="19.140625" style="8" customWidth="1"/>
    <col min="13831" max="14080" width="11.421875" style="8" customWidth="1"/>
    <col min="14081" max="14081" width="8.140625" style="8" customWidth="1"/>
    <col min="14082" max="14082" width="12.140625" style="8" customWidth="1"/>
    <col min="14083" max="14083" width="70.421875" style="8" customWidth="1"/>
    <col min="14084" max="14086" width="19.140625" style="8" customWidth="1"/>
    <col min="14087" max="14336" width="11.421875" style="8" customWidth="1"/>
    <col min="14337" max="14337" width="8.140625" style="8" customWidth="1"/>
    <col min="14338" max="14338" width="12.140625" style="8" customWidth="1"/>
    <col min="14339" max="14339" width="70.421875" style="8" customWidth="1"/>
    <col min="14340" max="14342" width="19.140625" style="8" customWidth="1"/>
    <col min="14343" max="14592" width="11.421875" style="8" customWidth="1"/>
    <col min="14593" max="14593" width="8.140625" style="8" customWidth="1"/>
    <col min="14594" max="14594" width="12.140625" style="8" customWidth="1"/>
    <col min="14595" max="14595" width="70.421875" style="8" customWidth="1"/>
    <col min="14596" max="14598" width="19.140625" style="8" customWidth="1"/>
    <col min="14599" max="14848" width="11.421875" style="8" customWidth="1"/>
    <col min="14849" max="14849" width="8.140625" style="8" customWidth="1"/>
    <col min="14850" max="14850" width="12.140625" style="8" customWidth="1"/>
    <col min="14851" max="14851" width="70.421875" style="8" customWidth="1"/>
    <col min="14852" max="14854" width="19.140625" style="8" customWidth="1"/>
    <col min="14855" max="15104" width="11.421875" style="8" customWidth="1"/>
    <col min="15105" max="15105" width="8.140625" style="8" customWidth="1"/>
    <col min="15106" max="15106" width="12.140625" style="8" customWidth="1"/>
    <col min="15107" max="15107" width="70.421875" style="8" customWidth="1"/>
    <col min="15108" max="15110" width="19.140625" style="8" customWidth="1"/>
    <col min="15111" max="15360" width="11.421875" style="8" customWidth="1"/>
    <col min="15361" max="15361" width="8.140625" style="8" customWidth="1"/>
    <col min="15362" max="15362" width="12.140625" style="8" customWidth="1"/>
    <col min="15363" max="15363" width="70.421875" style="8" customWidth="1"/>
    <col min="15364" max="15366" width="19.140625" style="8" customWidth="1"/>
    <col min="15367" max="15616" width="11.421875" style="8" customWidth="1"/>
    <col min="15617" max="15617" width="8.140625" style="8" customWidth="1"/>
    <col min="15618" max="15618" width="12.140625" style="8" customWidth="1"/>
    <col min="15619" max="15619" width="70.421875" style="8" customWidth="1"/>
    <col min="15620" max="15622" width="19.140625" style="8" customWidth="1"/>
    <col min="15623" max="15872" width="11.421875" style="8" customWidth="1"/>
    <col min="15873" max="15873" width="8.140625" style="8" customWidth="1"/>
    <col min="15874" max="15874" width="12.140625" style="8" customWidth="1"/>
    <col min="15875" max="15875" width="70.421875" style="8" customWidth="1"/>
    <col min="15876" max="15878" width="19.140625" style="8" customWidth="1"/>
    <col min="15879" max="16128" width="11.421875" style="8" customWidth="1"/>
    <col min="16129" max="16129" width="8.140625" style="8" customWidth="1"/>
    <col min="16130" max="16130" width="12.140625" style="8" customWidth="1"/>
    <col min="16131" max="16131" width="70.421875" style="8" customWidth="1"/>
    <col min="16132" max="16134" width="19.140625" style="8" customWidth="1"/>
    <col min="16135" max="16384" width="11.421875" style="8" customWidth="1"/>
  </cols>
  <sheetData>
    <row r="1" spans="1:6" ht="29.25">
      <c r="A1" s="71" t="s">
        <v>74</v>
      </c>
      <c r="B1" s="71"/>
      <c r="C1" s="71"/>
      <c r="D1" s="71"/>
      <c r="E1" s="71"/>
      <c r="F1" s="71"/>
    </row>
    <row r="2" spans="1:6" ht="15">
      <c r="A2" s="72"/>
      <c r="B2" s="72"/>
      <c r="C2" s="72"/>
      <c r="D2" s="72"/>
      <c r="E2" s="72"/>
      <c r="F2" s="72"/>
    </row>
    <row r="3" spans="1:6" ht="23.4">
      <c r="A3" s="73" t="s">
        <v>81</v>
      </c>
      <c r="B3" s="74"/>
      <c r="C3" s="74"/>
      <c r="D3" s="74"/>
      <c r="E3" s="74"/>
      <c r="F3" s="74"/>
    </row>
    <row r="4" spans="1:6" ht="23.4">
      <c r="A4" s="10"/>
      <c r="B4" s="10"/>
      <c r="C4" s="10"/>
      <c r="D4" s="10"/>
      <c r="E4" s="10"/>
      <c r="F4" s="10"/>
    </row>
    <row r="5" ht="16.2" thickBot="1">
      <c r="A5" s="11" t="s">
        <v>75</v>
      </c>
    </row>
    <row r="6" spans="1:6" s="12" customFormat="1" ht="33.75" customHeight="1">
      <c r="A6" s="77" t="s">
        <v>84</v>
      </c>
      <c r="B6" s="78"/>
      <c r="C6" s="79"/>
      <c r="D6" s="75" t="s">
        <v>76</v>
      </c>
      <c r="E6" s="75"/>
      <c r="F6" s="76"/>
    </row>
    <row r="7" spans="1:6" s="12" customFormat="1" ht="33.75" customHeight="1" thickBot="1">
      <c r="A7" s="80"/>
      <c r="B7" s="81"/>
      <c r="C7" s="82"/>
      <c r="D7" s="13" t="s">
        <v>5</v>
      </c>
      <c r="E7" s="14" t="s">
        <v>77</v>
      </c>
      <c r="F7" s="15" t="s">
        <v>6</v>
      </c>
    </row>
    <row r="8" spans="1:6" ht="9" customHeight="1" thickBot="1">
      <c r="A8" s="16"/>
      <c r="B8" s="12"/>
      <c r="D8" s="17"/>
      <c r="E8" s="17"/>
      <c r="F8" s="17"/>
    </row>
    <row r="9" spans="1:6" s="11" customFormat="1" ht="39.75" customHeight="1" thickBot="1">
      <c r="A9" s="65" t="s">
        <v>83</v>
      </c>
      <c r="B9" s="66"/>
      <c r="C9" s="67"/>
      <c r="D9" s="18"/>
      <c r="E9" s="19"/>
      <c r="F9" s="20"/>
    </row>
    <row r="10" spans="1:2" ht="12.75">
      <c r="A10" s="16"/>
      <c r="B10" s="16"/>
    </row>
    <row r="11" spans="1:3" ht="12.75">
      <c r="A11" s="21"/>
      <c r="B11" s="68" t="s">
        <v>78</v>
      </c>
      <c r="C11" s="69"/>
    </row>
    <row r="12" spans="1:3" ht="12.75">
      <c r="A12" s="22"/>
      <c r="B12" s="68"/>
      <c r="C12" s="69"/>
    </row>
    <row r="13" spans="1:3" ht="12.75">
      <c r="A13" s="23"/>
      <c r="B13" s="24"/>
      <c r="C13" s="25"/>
    </row>
    <row r="14" spans="1:3" ht="12.75">
      <c r="A14" s="22"/>
      <c r="B14" s="24" t="s">
        <v>79</v>
      </c>
      <c r="C14" s="25"/>
    </row>
    <row r="17" ht="12.75">
      <c r="A17" s="8" t="s">
        <v>0</v>
      </c>
    </row>
    <row r="19" spans="4:6" ht="12.75">
      <c r="D19" s="70" t="s">
        <v>80</v>
      </c>
      <c r="E19" s="70"/>
      <c r="F19" s="70"/>
    </row>
  </sheetData>
  <mergeCells count="8">
    <mergeCell ref="A9:C9"/>
    <mergeCell ref="B11:C12"/>
    <mergeCell ref="D19:F19"/>
    <mergeCell ref="A1:F1"/>
    <mergeCell ref="A2:F2"/>
    <mergeCell ref="A3:F3"/>
    <mergeCell ref="D6:F6"/>
    <mergeCell ref="A6:C7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workbookViewId="0" topLeftCell="A1">
      <selection activeCell="H71" sqref="H71"/>
    </sheetView>
  </sheetViews>
  <sheetFormatPr defaultColWidth="8.8515625" defaultRowHeight="12.75"/>
  <cols>
    <col min="1" max="1" width="8.8515625" style="2" customWidth="1"/>
    <col min="2" max="2" width="24.8515625" style="2" customWidth="1"/>
    <col min="3" max="3" width="67.7109375" style="2" customWidth="1"/>
    <col min="4" max="4" width="14.140625" style="2" customWidth="1"/>
    <col min="5" max="5" width="13.8515625" style="2" customWidth="1"/>
    <col min="6" max="9" width="13.7109375" style="2" customWidth="1"/>
    <col min="10" max="10" width="17.7109375" style="2" customWidth="1"/>
    <col min="11" max="11" width="8.8515625" style="2" customWidth="1"/>
    <col min="12" max="12" width="8.8515625" style="8" customWidth="1"/>
    <col min="13" max="16384" width="8.8515625" style="2" customWidth="1"/>
  </cols>
  <sheetData>
    <row r="1" spans="1:10" ht="22.5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</row>
    <row r="2" ht="8.25" customHeight="1"/>
    <row r="3" s="9" customFormat="1" ht="8.25" customHeight="1">
      <c r="L3" s="8"/>
    </row>
    <row r="4" spans="1:12" s="9" customFormat="1" ht="30.75" customHeight="1">
      <c r="A4" s="73" t="s">
        <v>81</v>
      </c>
      <c r="B4" s="73"/>
      <c r="C4" s="73"/>
      <c r="D4" s="73"/>
      <c r="E4" s="73"/>
      <c r="F4" s="73"/>
      <c r="G4" s="73"/>
      <c r="H4" s="73"/>
      <c r="I4" s="73"/>
      <c r="J4" s="73"/>
      <c r="L4" s="8"/>
    </row>
    <row r="5" s="9" customFormat="1" ht="8.25" customHeight="1" thickBot="1">
      <c r="L5" s="8"/>
    </row>
    <row r="6" spans="1:10" s="4" customFormat="1" ht="22.5" customHeight="1">
      <c r="A6" s="94" t="s">
        <v>8</v>
      </c>
      <c r="B6" s="86" t="s">
        <v>16</v>
      </c>
      <c r="C6" s="86" t="s">
        <v>4</v>
      </c>
      <c r="D6" s="86" t="s">
        <v>71</v>
      </c>
      <c r="E6" s="86" t="s">
        <v>72</v>
      </c>
      <c r="F6" s="86" t="s">
        <v>73</v>
      </c>
      <c r="G6" s="86" t="s">
        <v>15</v>
      </c>
      <c r="H6" s="86"/>
      <c r="I6" s="86"/>
      <c r="J6" s="92" t="s">
        <v>2</v>
      </c>
    </row>
    <row r="7" spans="1:10" s="4" customFormat="1" ht="22.5" customHeight="1">
      <c r="A7" s="95"/>
      <c r="B7" s="87"/>
      <c r="C7" s="87"/>
      <c r="D7" s="87"/>
      <c r="E7" s="87"/>
      <c r="F7" s="87"/>
      <c r="G7" s="49" t="s">
        <v>5</v>
      </c>
      <c r="H7" s="49" t="s">
        <v>155</v>
      </c>
      <c r="I7" s="49" t="s">
        <v>6</v>
      </c>
      <c r="J7" s="93"/>
    </row>
    <row r="8" spans="1:10" s="1" customFormat="1" ht="21" customHeight="1">
      <c r="A8" s="89" t="s">
        <v>22</v>
      </c>
      <c r="B8" s="90"/>
      <c r="C8" s="90"/>
      <c r="D8" s="26"/>
      <c r="E8" s="27"/>
      <c r="F8" s="28"/>
      <c r="G8" s="29"/>
      <c r="H8" s="29"/>
      <c r="I8" s="29"/>
      <c r="J8" s="42"/>
    </row>
    <row r="9" spans="1:10" s="1" customFormat="1" ht="29.25" customHeight="1">
      <c r="A9" s="43">
        <v>1</v>
      </c>
      <c r="B9" s="30" t="s">
        <v>18</v>
      </c>
      <c r="C9" s="30" t="s">
        <v>49</v>
      </c>
      <c r="D9" s="31" t="s">
        <v>113</v>
      </c>
      <c r="E9" s="32">
        <v>800</v>
      </c>
      <c r="F9" s="33"/>
      <c r="G9" s="34">
        <f aca="true" t="shared" si="0" ref="G9:G68">E9*F9</f>
        <v>0</v>
      </c>
      <c r="H9" s="34">
        <f aca="true" t="shared" si="1" ref="H9:H21">G9*21%</f>
        <v>0</v>
      </c>
      <c r="I9" s="34">
        <f>G9+H9</f>
        <v>0</v>
      </c>
      <c r="J9" s="44"/>
    </row>
    <row r="10" spans="1:10" s="1" customFormat="1" ht="29.25" customHeight="1">
      <c r="A10" s="43">
        <f>A9+1</f>
        <v>2</v>
      </c>
      <c r="B10" s="30" t="s">
        <v>19</v>
      </c>
      <c r="C10" s="30" t="s">
        <v>50</v>
      </c>
      <c r="D10" s="31" t="s">
        <v>116</v>
      </c>
      <c r="E10" s="32">
        <v>400</v>
      </c>
      <c r="F10" s="33"/>
      <c r="G10" s="34">
        <f t="shared" si="0"/>
        <v>0</v>
      </c>
      <c r="H10" s="34">
        <f t="shared" si="1"/>
        <v>0</v>
      </c>
      <c r="I10" s="34">
        <f aca="true" t="shared" si="2" ref="I10:I69">G10+H10</f>
        <v>0</v>
      </c>
      <c r="J10" s="44"/>
    </row>
    <row r="11" spans="1:10" s="1" customFormat="1" ht="29.25" customHeight="1">
      <c r="A11" s="43">
        <f aca="true" t="shared" si="3" ref="A11:A18">A10+1</f>
        <v>3</v>
      </c>
      <c r="B11" s="30" t="s">
        <v>44</v>
      </c>
      <c r="C11" s="30" t="s">
        <v>51</v>
      </c>
      <c r="D11" s="31" t="s">
        <v>114</v>
      </c>
      <c r="E11" s="32">
        <v>200</v>
      </c>
      <c r="F11" s="33"/>
      <c r="G11" s="34">
        <f t="shared" si="0"/>
        <v>0</v>
      </c>
      <c r="H11" s="34">
        <f t="shared" si="1"/>
        <v>0</v>
      </c>
      <c r="I11" s="34">
        <f t="shared" si="2"/>
        <v>0</v>
      </c>
      <c r="J11" s="44"/>
    </row>
    <row r="12" spans="1:10" s="1" customFormat="1" ht="29.25" customHeight="1">
      <c r="A12" s="43">
        <f t="shared" si="3"/>
        <v>4</v>
      </c>
      <c r="B12" s="30" t="s">
        <v>20</v>
      </c>
      <c r="C12" s="30" t="s">
        <v>52</v>
      </c>
      <c r="D12" s="31" t="s">
        <v>115</v>
      </c>
      <c r="E12" s="32">
        <v>160</v>
      </c>
      <c r="F12" s="33"/>
      <c r="G12" s="34">
        <f t="shared" si="0"/>
        <v>0</v>
      </c>
      <c r="H12" s="34">
        <f t="shared" si="1"/>
        <v>0</v>
      </c>
      <c r="I12" s="34">
        <f t="shared" si="2"/>
        <v>0</v>
      </c>
      <c r="J12" s="44"/>
    </row>
    <row r="13" spans="1:10" s="1" customFormat="1" ht="29.25" customHeight="1">
      <c r="A13" s="43">
        <f t="shared" si="3"/>
        <v>5</v>
      </c>
      <c r="B13" s="30" t="s">
        <v>24</v>
      </c>
      <c r="C13" s="30" t="s">
        <v>53</v>
      </c>
      <c r="D13" s="31" t="s">
        <v>86</v>
      </c>
      <c r="E13" s="32">
        <v>120</v>
      </c>
      <c r="F13" s="33"/>
      <c r="G13" s="34">
        <f t="shared" si="0"/>
        <v>0</v>
      </c>
      <c r="H13" s="34">
        <f t="shared" si="1"/>
        <v>0</v>
      </c>
      <c r="I13" s="34">
        <f t="shared" si="2"/>
        <v>0</v>
      </c>
      <c r="J13" s="44"/>
    </row>
    <row r="14" spans="1:10" s="1" customFormat="1" ht="29.25" customHeight="1">
      <c r="A14" s="43">
        <f t="shared" si="3"/>
        <v>6</v>
      </c>
      <c r="B14" s="30" t="s">
        <v>21</v>
      </c>
      <c r="C14" s="30" t="s">
        <v>54</v>
      </c>
      <c r="D14" s="31" t="s">
        <v>88</v>
      </c>
      <c r="E14" s="32">
        <v>600</v>
      </c>
      <c r="F14" s="33"/>
      <c r="G14" s="34">
        <f t="shared" si="0"/>
        <v>0</v>
      </c>
      <c r="H14" s="34">
        <f t="shared" si="1"/>
        <v>0</v>
      </c>
      <c r="I14" s="34">
        <f t="shared" si="2"/>
        <v>0</v>
      </c>
      <c r="J14" s="44"/>
    </row>
    <row r="15" spans="1:10" s="1" customFormat="1" ht="29.25" customHeight="1">
      <c r="A15" s="43">
        <f t="shared" si="3"/>
        <v>7</v>
      </c>
      <c r="B15" s="30" t="s">
        <v>61</v>
      </c>
      <c r="C15" s="30" t="s">
        <v>65</v>
      </c>
      <c r="D15" s="31" t="s">
        <v>116</v>
      </c>
      <c r="E15" s="32">
        <v>400</v>
      </c>
      <c r="F15" s="33"/>
      <c r="G15" s="34">
        <f aca="true" t="shared" si="4" ref="G15">E15*F15</f>
        <v>0</v>
      </c>
      <c r="H15" s="34">
        <f t="shared" si="1"/>
        <v>0</v>
      </c>
      <c r="I15" s="34">
        <f aca="true" t="shared" si="5" ref="I15">G15+H15</f>
        <v>0</v>
      </c>
      <c r="J15" s="44"/>
    </row>
    <row r="16" spans="1:10" s="1" customFormat="1" ht="29.25" customHeight="1">
      <c r="A16" s="43">
        <f t="shared" si="3"/>
        <v>8</v>
      </c>
      <c r="B16" s="35" t="s">
        <v>64</v>
      </c>
      <c r="C16" s="30" t="s">
        <v>68</v>
      </c>
      <c r="D16" s="36" t="s">
        <v>117</v>
      </c>
      <c r="E16" s="37">
        <v>240</v>
      </c>
      <c r="F16" s="33"/>
      <c r="G16" s="34">
        <f t="shared" si="0"/>
        <v>0</v>
      </c>
      <c r="H16" s="34">
        <f t="shared" si="1"/>
        <v>0</v>
      </c>
      <c r="I16" s="34">
        <f t="shared" si="2"/>
        <v>0</v>
      </c>
      <c r="J16" s="44"/>
    </row>
    <row r="17" spans="1:10" s="1" customFormat="1" ht="29.25" customHeight="1">
      <c r="A17" s="43">
        <f t="shared" si="3"/>
        <v>9</v>
      </c>
      <c r="B17" s="30" t="s">
        <v>45</v>
      </c>
      <c r="C17" s="30" t="s">
        <v>57</v>
      </c>
      <c r="D17" s="31" t="s">
        <v>117</v>
      </c>
      <c r="E17" s="32">
        <v>240</v>
      </c>
      <c r="F17" s="33"/>
      <c r="G17" s="34">
        <f t="shared" si="0"/>
        <v>0</v>
      </c>
      <c r="H17" s="34">
        <f t="shared" si="1"/>
        <v>0</v>
      </c>
      <c r="I17" s="34">
        <f t="shared" si="2"/>
        <v>0</v>
      </c>
      <c r="J17" s="44"/>
    </row>
    <row r="18" spans="1:10" s="1" customFormat="1" ht="28.5" customHeight="1">
      <c r="A18" s="43">
        <f t="shared" si="3"/>
        <v>10</v>
      </c>
      <c r="B18" s="30" t="s">
        <v>60</v>
      </c>
      <c r="C18" s="30" t="s">
        <v>66</v>
      </c>
      <c r="D18" s="36" t="s">
        <v>118</v>
      </c>
      <c r="E18" s="37">
        <v>80</v>
      </c>
      <c r="F18" s="33"/>
      <c r="G18" s="34">
        <f>E18*F18</f>
        <v>0</v>
      </c>
      <c r="H18" s="34">
        <f t="shared" si="1"/>
        <v>0</v>
      </c>
      <c r="I18" s="34">
        <f t="shared" si="2"/>
        <v>0</v>
      </c>
      <c r="J18" s="44"/>
    </row>
    <row r="19" spans="1:10" s="1" customFormat="1" ht="28.5" customHeight="1">
      <c r="A19" s="43">
        <f>A18+1</f>
        <v>11</v>
      </c>
      <c r="B19" s="35" t="s">
        <v>63</v>
      </c>
      <c r="C19" s="30" t="s">
        <v>67</v>
      </c>
      <c r="D19" s="36" t="s">
        <v>115</v>
      </c>
      <c r="E19" s="37">
        <v>160</v>
      </c>
      <c r="F19" s="33"/>
      <c r="G19" s="34">
        <f t="shared" si="0"/>
        <v>0</v>
      </c>
      <c r="H19" s="34">
        <f t="shared" si="1"/>
        <v>0</v>
      </c>
      <c r="I19" s="34">
        <f t="shared" si="2"/>
        <v>0</v>
      </c>
      <c r="J19" s="44"/>
    </row>
    <row r="20" spans="1:10" s="1" customFormat="1" ht="28.5" customHeight="1">
      <c r="A20" s="43">
        <f aca="true" t="shared" si="6" ref="A20:A21">A19+1</f>
        <v>12</v>
      </c>
      <c r="B20" s="30" t="s">
        <v>43</v>
      </c>
      <c r="C20" s="30" t="s">
        <v>58</v>
      </c>
      <c r="D20" s="36" t="s">
        <v>87</v>
      </c>
      <c r="E20" s="37">
        <v>40</v>
      </c>
      <c r="F20" s="33"/>
      <c r="G20" s="34">
        <f aca="true" t="shared" si="7" ref="G20:G21">E20*F20</f>
        <v>0</v>
      </c>
      <c r="H20" s="34">
        <f t="shared" si="1"/>
        <v>0</v>
      </c>
      <c r="I20" s="34">
        <f aca="true" t="shared" si="8" ref="I20:I21">G20+H20</f>
        <v>0</v>
      </c>
      <c r="J20" s="44"/>
    </row>
    <row r="21" spans="1:10" s="1" customFormat="1" ht="28.5" customHeight="1">
      <c r="A21" s="43">
        <f t="shared" si="6"/>
        <v>13</v>
      </c>
      <c r="B21" s="30" t="s">
        <v>62</v>
      </c>
      <c r="C21" s="38" t="s">
        <v>69</v>
      </c>
      <c r="D21" s="36" t="s">
        <v>87</v>
      </c>
      <c r="E21" s="37">
        <v>40</v>
      </c>
      <c r="F21" s="33"/>
      <c r="G21" s="34">
        <f t="shared" si="7"/>
        <v>0</v>
      </c>
      <c r="H21" s="34">
        <f t="shared" si="1"/>
        <v>0</v>
      </c>
      <c r="I21" s="34">
        <f t="shared" si="8"/>
        <v>0</v>
      </c>
      <c r="J21" s="44"/>
    </row>
    <row r="22" spans="1:10" s="1" customFormat="1" ht="28.5" customHeight="1">
      <c r="A22" s="89" t="s">
        <v>59</v>
      </c>
      <c r="B22" s="90"/>
      <c r="C22" s="90"/>
      <c r="D22" s="26"/>
      <c r="E22" s="27"/>
      <c r="F22" s="28"/>
      <c r="G22" s="29"/>
      <c r="H22" s="29"/>
      <c r="I22" s="29"/>
      <c r="J22" s="42"/>
    </row>
    <row r="23" spans="1:10" s="1" customFormat="1" ht="28.5" customHeight="1">
      <c r="A23" s="45">
        <v>14</v>
      </c>
      <c r="B23" s="30" t="s">
        <v>25</v>
      </c>
      <c r="C23" s="30" t="s">
        <v>70</v>
      </c>
      <c r="D23" s="31" t="s">
        <v>48</v>
      </c>
      <c r="E23" s="32">
        <v>40</v>
      </c>
      <c r="F23" s="33"/>
      <c r="G23" s="34">
        <f aca="true" t="shared" si="9" ref="G23:G26">E23*F23</f>
        <v>0</v>
      </c>
      <c r="H23" s="34">
        <f>G23*21%</f>
        <v>0</v>
      </c>
      <c r="I23" s="34">
        <f aca="true" t="shared" si="10" ref="I23:I26">G23+H23</f>
        <v>0</v>
      </c>
      <c r="J23" s="44"/>
    </row>
    <row r="24" spans="1:10" s="1" customFormat="1" ht="28.5" customHeight="1">
      <c r="A24" s="45">
        <v>15</v>
      </c>
      <c r="B24" s="30" t="s">
        <v>85</v>
      </c>
      <c r="C24" s="30" t="s">
        <v>130</v>
      </c>
      <c r="D24" s="56" t="s">
        <v>88</v>
      </c>
      <c r="E24" s="32">
        <v>600</v>
      </c>
      <c r="F24" s="33"/>
      <c r="G24" s="34">
        <f t="shared" si="9"/>
        <v>0</v>
      </c>
      <c r="H24" s="34">
        <f>G24*21%</f>
        <v>0</v>
      </c>
      <c r="I24" s="34">
        <f t="shared" si="10"/>
        <v>0</v>
      </c>
      <c r="J24" s="44"/>
    </row>
    <row r="25" spans="1:10" s="1" customFormat="1" ht="28.5" customHeight="1">
      <c r="A25" s="45">
        <f>A24+1</f>
        <v>16</v>
      </c>
      <c r="B25" s="30" t="s">
        <v>23</v>
      </c>
      <c r="C25" s="30" t="s">
        <v>55</v>
      </c>
      <c r="D25" s="31" t="s">
        <v>114</v>
      </c>
      <c r="E25" s="32">
        <v>200</v>
      </c>
      <c r="F25" s="33"/>
      <c r="G25" s="34">
        <f t="shared" si="9"/>
        <v>0</v>
      </c>
      <c r="H25" s="34">
        <f>G25*21%</f>
        <v>0</v>
      </c>
      <c r="I25" s="34">
        <f t="shared" si="10"/>
        <v>0</v>
      </c>
      <c r="J25" s="44"/>
    </row>
    <row r="26" spans="1:10" s="1" customFormat="1" ht="101.4" customHeight="1">
      <c r="A26" s="45">
        <v>17</v>
      </c>
      <c r="B26" s="30" t="s">
        <v>96</v>
      </c>
      <c r="C26" s="30" t="s">
        <v>139</v>
      </c>
      <c r="D26" s="31" t="s">
        <v>86</v>
      </c>
      <c r="E26" s="32">
        <v>200</v>
      </c>
      <c r="F26" s="33"/>
      <c r="G26" s="34">
        <f t="shared" si="9"/>
        <v>0</v>
      </c>
      <c r="H26" s="34">
        <f>G26*21%</f>
        <v>0</v>
      </c>
      <c r="I26" s="34">
        <f t="shared" si="10"/>
        <v>0</v>
      </c>
      <c r="J26" s="44"/>
    </row>
    <row r="27" spans="1:10" s="1" customFormat="1" ht="53.4" customHeight="1">
      <c r="A27" s="46" t="s">
        <v>26</v>
      </c>
      <c r="B27" s="30"/>
      <c r="C27" s="30"/>
      <c r="D27" s="26"/>
      <c r="E27" s="27"/>
      <c r="F27" s="28"/>
      <c r="G27" s="29"/>
      <c r="H27" s="29"/>
      <c r="I27" s="29"/>
      <c r="J27" s="42"/>
    </row>
    <row r="28" spans="1:36" s="1" customFormat="1" ht="86.25" customHeight="1">
      <c r="A28" s="45">
        <v>18</v>
      </c>
      <c r="B28" s="30" t="s">
        <v>27</v>
      </c>
      <c r="C28" s="30" t="s">
        <v>138</v>
      </c>
      <c r="D28" s="31" t="s">
        <v>86</v>
      </c>
      <c r="E28" s="32">
        <v>120</v>
      </c>
      <c r="F28" s="40"/>
      <c r="G28" s="34">
        <f aca="true" t="shared" si="11" ref="G28:G32">E28*F28</f>
        <v>0</v>
      </c>
      <c r="H28" s="34">
        <f aca="true" t="shared" si="12" ref="H28:H48">G28*21%</f>
        <v>0</v>
      </c>
      <c r="I28" s="34">
        <f aca="true" t="shared" si="13" ref="I28:I45">G28+H28</f>
        <v>0</v>
      </c>
      <c r="J28" s="4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" customFormat="1" ht="76.5" customHeight="1">
      <c r="A29" s="45">
        <v>19</v>
      </c>
      <c r="B29" s="30" t="s">
        <v>28</v>
      </c>
      <c r="C29" s="30" t="s">
        <v>137</v>
      </c>
      <c r="D29" s="31" t="s">
        <v>86</v>
      </c>
      <c r="E29" s="32">
        <v>120</v>
      </c>
      <c r="F29" s="40"/>
      <c r="G29" s="34">
        <f t="shared" si="11"/>
        <v>0</v>
      </c>
      <c r="H29" s="34">
        <f t="shared" si="12"/>
        <v>0</v>
      </c>
      <c r="I29" s="34">
        <f t="shared" si="13"/>
        <v>0</v>
      </c>
      <c r="J29" s="4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8" s="1" customFormat="1" ht="70.5" customHeight="1">
      <c r="A30" s="45">
        <v>20</v>
      </c>
      <c r="B30" s="30" t="s">
        <v>89</v>
      </c>
      <c r="C30" s="30" t="s">
        <v>136</v>
      </c>
      <c r="D30" s="31" t="s">
        <v>87</v>
      </c>
      <c r="E30" s="32">
        <v>40</v>
      </c>
      <c r="F30" s="40"/>
      <c r="G30" s="34">
        <f t="shared" si="11"/>
        <v>0</v>
      </c>
      <c r="H30" s="34">
        <f t="shared" si="12"/>
        <v>0</v>
      </c>
      <c r="I30" s="34">
        <f t="shared" si="13"/>
        <v>0</v>
      </c>
      <c r="J30" s="4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23" s="1" customFormat="1" ht="49.5" customHeight="1">
      <c r="A31" s="45">
        <v>21</v>
      </c>
      <c r="B31" s="30" t="s">
        <v>29</v>
      </c>
      <c r="C31" s="30" t="s">
        <v>135</v>
      </c>
      <c r="D31" s="31" t="s">
        <v>86</v>
      </c>
      <c r="E31" s="32">
        <v>120</v>
      </c>
      <c r="F31" s="40"/>
      <c r="G31" s="34">
        <f t="shared" si="11"/>
        <v>0</v>
      </c>
      <c r="H31" s="34">
        <f t="shared" si="12"/>
        <v>0</v>
      </c>
      <c r="I31" s="34">
        <f t="shared" si="13"/>
        <v>0</v>
      </c>
      <c r="J31" s="47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9" s="1" customFormat="1" ht="60.75" customHeight="1">
      <c r="A32" s="45">
        <v>22</v>
      </c>
      <c r="B32" s="30" t="s">
        <v>90</v>
      </c>
      <c r="C32" s="30" t="s">
        <v>91</v>
      </c>
      <c r="D32" s="31" t="s">
        <v>118</v>
      </c>
      <c r="E32" s="32">
        <v>80</v>
      </c>
      <c r="F32" s="40"/>
      <c r="G32" s="34">
        <f t="shared" si="11"/>
        <v>0</v>
      </c>
      <c r="H32" s="34">
        <f t="shared" si="12"/>
        <v>0</v>
      </c>
      <c r="I32" s="34">
        <f t="shared" si="13"/>
        <v>0</v>
      </c>
      <c r="J32" s="4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4" s="1" customFormat="1" ht="51.75" customHeight="1">
      <c r="A33" s="45">
        <v>23</v>
      </c>
      <c r="B33" s="30" t="s">
        <v>30</v>
      </c>
      <c r="C33" s="30" t="s">
        <v>92</v>
      </c>
      <c r="D33" s="31" t="s">
        <v>86</v>
      </c>
      <c r="E33" s="32">
        <v>120</v>
      </c>
      <c r="F33" s="40"/>
      <c r="G33" s="34">
        <f>E33*F33</f>
        <v>0</v>
      </c>
      <c r="H33" s="34">
        <f t="shared" si="12"/>
        <v>0</v>
      </c>
      <c r="I33" s="34">
        <f t="shared" si="13"/>
        <v>0</v>
      </c>
      <c r="J33" s="47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34" s="1" customFormat="1" ht="65.25" customHeight="1">
      <c r="A34" s="45">
        <f>A33+1</f>
        <v>24</v>
      </c>
      <c r="B34" s="30" t="s">
        <v>93</v>
      </c>
      <c r="C34" s="30" t="s">
        <v>132</v>
      </c>
      <c r="D34" s="31" t="s">
        <v>115</v>
      </c>
      <c r="E34" s="32">
        <v>160</v>
      </c>
      <c r="F34" s="40"/>
      <c r="G34" s="34">
        <f aca="true" t="shared" si="14" ref="G34:G41">E34*F34</f>
        <v>0</v>
      </c>
      <c r="H34" s="34">
        <f t="shared" si="12"/>
        <v>0</v>
      </c>
      <c r="I34" s="34">
        <f t="shared" si="13"/>
        <v>0</v>
      </c>
      <c r="J34" s="4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1" customFormat="1" ht="62.25" customHeight="1">
      <c r="A35" s="45">
        <f>A34+1</f>
        <v>25</v>
      </c>
      <c r="B35" s="30" t="s">
        <v>94</v>
      </c>
      <c r="C35" s="30" t="s">
        <v>133</v>
      </c>
      <c r="D35" s="31" t="s">
        <v>86</v>
      </c>
      <c r="E35" s="32">
        <v>120</v>
      </c>
      <c r="F35" s="40"/>
      <c r="G35" s="34">
        <f t="shared" si="14"/>
        <v>0</v>
      </c>
      <c r="H35" s="34">
        <f t="shared" si="12"/>
        <v>0</v>
      </c>
      <c r="I35" s="34">
        <f t="shared" si="13"/>
        <v>0</v>
      </c>
      <c r="J35" s="47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1" customFormat="1" ht="71.25" customHeight="1">
      <c r="A36" s="45">
        <f>A35+1</f>
        <v>26</v>
      </c>
      <c r="B36" s="30" t="s">
        <v>95</v>
      </c>
      <c r="C36" s="30" t="s">
        <v>134</v>
      </c>
      <c r="D36" s="31" t="s">
        <v>86</v>
      </c>
      <c r="E36" s="32">
        <v>120</v>
      </c>
      <c r="F36" s="40"/>
      <c r="G36" s="34">
        <f t="shared" si="14"/>
        <v>0</v>
      </c>
      <c r="H36" s="34">
        <f t="shared" si="12"/>
        <v>0</v>
      </c>
      <c r="I36" s="34">
        <f t="shared" si="13"/>
        <v>0</v>
      </c>
      <c r="J36" s="47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1" customFormat="1" ht="78.75" customHeight="1">
      <c r="A37" s="45">
        <f>A36+1</f>
        <v>27</v>
      </c>
      <c r="B37" s="30" t="s">
        <v>101</v>
      </c>
      <c r="C37" s="30" t="s">
        <v>131</v>
      </c>
      <c r="D37" s="31" t="s">
        <v>115</v>
      </c>
      <c r="E37" s="32">
        <v>160</v>
      </c>
      <c r="F37" s="41"/>
      <c r="G37" s="34">
        <f t="shared" si="14"/>
        <v>0</v>
      </c>
      <c r="H37" s="34">
        <f t="shared" si="12"/>
        <v>0</v>
      </c>
      <c r="I37" s="34">
        <f t="shared" si="13"/>
        <v>0</v>
      </c>
      <c r="J37" s="48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8" s="1" customFormat="1" ht="80.25" customHeight="1">
      <c r="A38" s="45" t="s">
        <v>97</v>
      </c>
      <c r="B38" s="30" t="s">
        <v>98</v>
      </c>
      <c r="C38" s="30" t="s">
        <v>140</v>
      </c>
      <c r="D38" s="31" t="s">
        <v>87</v>
      </c>
      <c r="E38" s="32">
        <v>40</v>
      </c>
      <c r="F38" s="40"/>
      <c r="G38" s="34">
        <f t="shared" si="14"/>
        <v>0</v>
      </c>
      <c r="H38" s="34">
        <f t="shared" si="12"/>
        <v>0</v>
      </c>
      <c r="I38" s="34">
        <f t="shared" si="13"/>
        <v>0</v>
      </c>
      <c r="J38" s="4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1" customFormat="1" ht="83.25" customHeight="1">
      <c r="A39" s="45">
        <v>29</v>
      </c>
      <c r="B39" s="30" t="s">
        <v>99</v>
      </c>
      <c r="C39" s="30" t="s">
        <v>141</v>
      </c>
      <c r="D39" s="31" t="s">
        <v>118</v>
      </c>
      <c r="E39" s="32">
        <v>80</v>
      </c>
      <c r="F39" s="40"/>
      <c r="G39" s="34">
        <f t="shared" si="14"/>
        <v>0</v>
      </c>
      <c r="H39" s="34">
        <f t="shared" si="12"/>
        <v>0</v>
      </c>
      <c r="I39" s="34">
        <f t="shared" si="13"/>
        <v>0</v>
      </c>
      <c r="J39" s="4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1" customFormat="1" ht="75.75" customHeight="1">
      <c r="A40" s="45">
        <f>A39+1</f>
        <v>30</v>
      </c>
      <c r="B40" s="30" t="s">
        <v>100</v>
      </c>
      <c r="C40" s="30" t="s">
        <v>142</v>
      </c>
      <c r="D40" s="31" t="s">
        <v>115</v>
      </c>
      <c r="E40" s="32">
        <v>160</v>
      </c>
      <c r="F40" s="40"/>
      <c r="G40" s="34">
        <f t="shared" si="14"/>
        <v>0</v>
      </c>
      <c r="H40" s="34">
        <f t="shared" si="12"/>
        <v>0</v>
      </c>
      <c r="I40" s="34">
        <f t="shared" si="13"/>
        <v>0</v>
      </c>
      <c r="J40" s="47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26" s="1" customFormat="1" ht="54" customHeight="1">
      <c r="A41" s="45">
        <f aca="true" t="shared" si="15" ref="A41:A48">A40+1</f>
        <v>31</v>
      </c>
      <c r="B41" s="30" t="s">
        <v>102</v>
      </c>
      <c r="C41" s="30" t="s">
        <v>143</v>
      </c>
      <c r="D41" s="31" t="s">
        <v>87</v>
      </c>
      <c r="E41" s="32">
        <v>40</v>
      </c>
      <c r="F41" s="40"/>
      <c r="G41" s="34">
        <f t="shared" si="14"/>
        <v>0</v>
      </c>
      <c r="H41" s="34">
        <f t="shared" si="12"/>
        <v>0</v>
      </c>
      <c r="I41" s="34">
        <f t="shared" si="13"/>
        <v>0</v>
      </c>
      <c r="J41" s="4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3" s="1" customFormat="1" ht="40.5" customHeight="1">
      <c r="A42" s="45">
        <f t="shared" si="15"/>
        <v>32</v>
      </c>
      <c r="B42" s="30" t="s">
        <v>103</v>
      </c>
      <c r="C42" s="30" t="s">
        <v>144</v>
      </c>
      <c r="D42" s="31" t="s">
        <v>119</v>
      </c>
      <c r="E42" s="32">
        <v>480</v>
      </c>
      <c r="F42" s="40"/>
      <c r="G42" s="34">
        <f>E42*F42</f>
        <v>0</v>
      </c>
      <c r="H42" s="34">
        <f t="shared" si="12"/>
        <v>0</v>
      </c>
      <c r="I42" s="34">
        <f t="shared" si="13"/>
        <v>0</v>
      </c>
      <c r="J42" s="47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4" s="1" customFormat="1" ht="49.5" customHeight="1">
      <c r="A43" s="45">
        <f t="shared" si="15"/>
        <v>33</v>
      </c>
      <c r="B43" s="30" t="s">
        <v>104</v>
      </c>
      <c r="C43" s="30" t="s">
        <v>145</v>
      </c>
      <c r="D43" s="31" t="s">
        <v>119</v>
      </c>
      <c r="E43" s="32">
        <v>480</v>
      </c>
      <c r="F43" s="40"/>
      <c r="G43" s="34">
        <f aca="true" t="shared" si="16" ref="G43:G45">E43*F43</f>
        <v>0</v>
      </c>
      <c r="H43" s="34">
        <f t="shared" si="12"/>
        <v>0</v>
      </c>
      <c r="I43" s="34">
        <f t="shared" si="13"/>
        <v>0</v>
      </c>
      <c r="J43" s="47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" customFormat="1" ht="51" customHeight="1">
      <c r="A44" s="45">
        <f t="shared" si="15"/>
        <v>34</v>
      </c>
      <c r="B44" s="30" t="s">
        <v>105</v>
      </c>
      <c r="C44" s="30" t="s">
        <v>149</v>
      </c>
      <c r="D44" s="31" t="s">
        <v>120</v>
      </c>
      <c r="E44" s="32">
        <v>320</v>
      </c>
      <c r="F44" s="40"/>
      <c r="G44" s="34">
        <f t="shared" si="16"/>
        <v>0</v>
      </c>
      <c r="H44" s="34">
        <f t="shared" si="12"/>
        <v>0</v>
      </c>
      <c r="I44" s="34">
        <f t="shared" si="13"/>
        <v>0</v>
      </c>
      <c r="J44" s="47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" customFormat="1" ht="57" customHeight="1">
      <c r="A45" s="45">
        <f t="shared" si="15"/>
        <v>35</v>
      </c>
      <c r="B45" s="30" t="s">
        <v>106</v>
      </c>
      <c r="C45" s="30" t="s">
        <v>148</v>
      </c>
      <c r="D45" s="31" t="s">
        <v>118</v>
      </c>
      <c r="E45" s="32">
        <v>80</v>
      </c>
      <c r="F45" s="40"/>
      <c r="G45" s="34">
        <f t="shared" si="16"/>
        <v>0</v>
      </c>
      <c r="H45" s="34">
        <f t="shared" si="12"/>
        <v>0</v>
      </c>
      <c r="I45" s="34">
        <f t="shared" si="13"/>
        <v>0</v>
      </c>
      <c r="J45" s="47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14" s="1" customFormat="1" ht="39" customHeight="1">
      <c r="A46" s="45">
        <f t="shared" si="15"/>
        <v>36</v>
      </c>
      <c r="B46" s="30" t="s">
        <v>107</v>
      </c>
      <c r="C46" s="30" t="s">
        <v>147</v>
      </c>
      <c r="D46" s="31" t="s">
        <v>87</v>
      </c>
      <c r="E46" s="32">
        <v>40</v>
      </c>
      <c r="F46" s="40"/>
      <c r="G46" s="34">
        <f aca="true" t="shared" si="17" ref="G46:G48">E46*F46</f>
        <v>0</v>
      </c>
      <c r="H46" s="34">
        <f t="shared" si="12"/>
        <v>0</v>
      </c>
      <c r="I46" s="34">
        <f aca="true" t="shared" si="18" ref="I46:I48">G46+H46</f>
        <v>0</v>
      </c>
      <c r="J46" s="47"/>
      <c r="K46"/>
      <c r="L46"/>
      <c r="M46"/>
      <c r="N46"/>
    </row>
    <row r="47" spans="1:14" s="1" customFormat="1" ht="44.25" customHeight="1">
      <c r="A47" s="45">
        <f t="shared" si="15"/>
        <v>37</v>
      </c>
      <c r="B47" s="30" t="s">
        <v>108</v>
      </c>
      <c r="C47" s="30" t="s">
        <v>146</v>
      </c>
      <c r="D47" s="31" t="s">
        <v>87</v>
      </c>
      <c r="E47" s="32">
        <v>40</v>
      </c>
      <c r="F47" s="40"/>
      <c r="G47" s="34">
        <f t="shared" si="17"/>
        <v>0</v>
      </c>
      <c r="H47" s="34">
        <f t="shared" si="12"/>
        <v>0</v>
      </c>
      <c r="I47" s="34">
        <f t="shared" si="18"/>
        <v>0</v>
      </c>
      <c r="J47" s="47"/>
      <c r="K47"/>
      <c r="L47"/>
      <c r="M47"/>
      <c r="N47"/>
    </row>
    <row r="48" spans="1:10" s="1" customFormat="1" ht="33" customHeight="1">
      <c r="A48" s="45">
        <f t="shared" si="15"/>
        <v>38</v>
      </c>
      <c r="B48" s="30" t="s">
        <v>107</v>
      </c>
      <c r="C48" s="30" t="s">
        <v>150</v>
      </c>
      <c r="D48" s="31" t="s">
        <v>121</v>
      </c>
      <c r="E48" s="32">
        <v>20</v>
      </c>
      <c r="F48" s="40"/>
      <c r="G48" s="34">
        <f t="shared" si="17"/>
        <v>0</v>
      </c>
      <c r="H48" s="34">
        <f t="shared" si="12"/>
        <v>0</v>
      </c>
      <c r="I48" s="34">
        <f t="shared" si="18"/>
        <v>0</v>
      </c>
      <c r="J48" s="47"/>
    </row>
    <row r="49" spans="1:10" s="1" customFormat="1" ht="61.2" customHeight="1">
      <c r="A49" s="46" t="s">
        <v>109</v>
      </c>
      <c r="B49" s="30"/>
      <c r="C49" s="30"/>
      <c r="D49" s="31"/>
      <c r="E49" s="32"/>
      <c r="F49" s="28"/>
      <c r="G49" s="29"/>
      <c r="H49" s="29"/>
      <c r="I49" s="29"/>
      <c r="J49" s="42"/>
    </row>
    <row r="50" spans="1:10" s="1" customFormat="1" ht="33" customHeight="1">
      <c r="A50" s="45">
        <v>39</v>
      </c>
      <c r="B50" s="30" t="s">
        <v>42</v>
      </c>
      <c r="C50" s="30" t="s">
        <v>122</v>
      </c>
      <c r="D50" s="31" t="s">
        <v>116</v>
      </c>
      <c r="E50" s="32">
        <v>400</v>
      </c>
      <c r="F50" s="33"/>
      <c r="G50" s="34">
        <f>E50*F50</f>
        <v>0</v>
      </c>
      <c r="H50" s="34">
        <f aca="true" t="shared" si="19" ref="H50:H61">G50*21%</f>
        <v>0</v>
      </c>
      <c r="I50" s="34">
        <f>G50+H50</f>
        <v>0</v>
      </c>
      <c r="J50" s="44"/>
    </row>
    <row r="51" spans="1:10" s="1" customFormat="1" ht="33" customHeight="1">
      <c r="A51" s="45">
        <f aca="true" t="shared" si="20" ref="A51:A61">A50+1</f>
        <v>40</v>
      </c>
      <c r="B51" s="30" t="s">
        <v>40</v>
      </c>
      <c r="C51" s="30" t="s">
        <v>123</v>
      </c>
      <c r="D51" s="31" t="s">
        <v>46</v>
      </c>
      <c r="E51" s="32">
        <v>600</v>
      </c>
      <c r="F51" s="33"/>
      <c r="G51" s="34">
        <f>E51*F51</f>
        <v>0</v>
      </c>
      <c r="H51" s="34">
        <f t="shared" si="19"/>
        <v>0</v>
      </c>
      <c r="I51" s="34">
        <f>G51+H51</f>
        <v>0</v>
      </c>
      <c r="J51" s="44"/>
    </row>
    <row r="52" spans="1:10" s="1" customFormat="1" ht="33" customHeight="1">
      <c r="A52" s="45">
        <f t="shared" si="20"/>
        <v>41</v>
      </c>
      <c r="B52" s="30" t="s">
        <v>41</v>
      </c>
      <c r="C52" s="30" t="s">
        <v>124</v>
      </c>
      <c r="D52" s="31" t="s">
        <v>47</v>
      </c>
      <c r="E52" s="32">
        <v>200</v>
      </c>
      <c r="F52" s="33"/>
      <c r="G52" s="34">
        <f>E52*F52</f>
        <v>0</v>
      </c>
      <c r="H52" s="34">
        <f t="shared" si="19"/>
        <v>0</v>
      </c>
      <c r="I52" s="34">
        <f>G52+H52</f>
        <v>0</v>
      </c>
      <c r="J52" s="44"/>
    </row>
    <row r="53" spans="1:10" s="1" customFormat="1" ht="33" customHeight="1">
      <c r="A53" s="45">
        <f t="shared" si="20"/>
        <v>42</v>
      </c>
      <c r="B53" s="30" t="s">
        <v>111</v>
      </c>
      <c r="C53" s="30" t="s">
        <v>151</v>
      </c>
      <c r="D53" s="31" t="s">
        <v>114</v>
      </c>
      <c r="E53" s="32">
        <v>200</v>
      </c>
      <c r="F53" s="33"/>
      <c r="G53" s="34">
        <f>E53*F53</f>
        <v>0</v>
      </c>
      <c r="H53" s="34">
        <f t="shared" si="19"/>
        <v>0</v>
      </c>
      <c r="I53" s="34">
        <f>G53+H53</f>
        <v>0</v>
      </c>
      <c r="J53" s="44"/>
    </row>
    <row r="54" spans="1:10" s="1" customFormat="1" ht="40.5" customHeight="1">
      <c r="A54" s="45">
        <f t="shared" si="20"/>
        <v>43</v>
      </c>
      <c r="B54" s="30" t="s">
        <v>112</v>
      </c>
      <c r="C54" s="30" t="s">
        <v>152</v>
      </c>
      <c r="D54" s="31" t="s">
        <v>114</v>
      </c>
      <c r="E54" s="32">
        <v>200</v>
      </c>
      <c r="F54" s="33"/>
      <c r="G54" s="34">
        <f t="shared" si="0"/>
        <v>0</v>
      </c>
      <c r="H54" s="34">
        <f t="shared" si="19"/>
        <v>0</v>
      </c>
      <c r="I54" s="34">
        <f t="shared" si="2"/>
        <v>0</v>
      </c>
      <c r="J54" s="44"/>
    </row>
    <row r="55" spans="1:10" s="1" customFormat="1" ht="33" customHeight="1">
      <c r="A55" s="45">
        <f t="shared" si="20"/>
        <v>44</v>
      </c>
      <c r="B55" s="30" t="s">
        <v>31</v>
      </c>
      <c r="C55" s="30" t="s">
        <v>34</v>
      </c>
      <c r="D55" s="31" t="s">
        <v>126</v>
      </c>
      <c r="E55" s="32">
        <v>800</v>
      </c>
      <c r="F55" s="33"/>
      <c r="G55" s="34">
        <f t="shared" si="0"/>
        <v>0</v>
      </c>
      <c r="H55" s="34">
        <f t="shared" si="19"/>
        <v>0</v>
      </c>
      <c r="I55" s="34">
        <f t="shared" si="2"/>
        <v>0</v>
      </c>
      <c r="J55" s="44"/>
    </row>
    <row r="56" spans="1:10" s="1" customFormat="1" ht="33" customHeight="1">
      <c r="A56" s="45">
        <f t="shared" si="20"/>
        <v>45</v>
      </c>
      <c r="B56" s="30" t="s">
        <v>32</v>
      </c>
      <c r="C56" s="30" t="s">
        <v>35</v>
      </c>
      <c r="D56" s="31" t="s">
        <v>125</v>
      </c>
      <c r="E56" s="32">
        <v>1600</v>
      </c>
      <c r="F56" s="33"/>
      <c r="G56" s="34">
        <f t="shared" si="0"/>
        <v>0</v>
      </c>
      <c r="H56" s="34">
        <f t="shared" si="19"/>
        <v>0</v>
      </c>
      <c r="I56" s="34">
        <f t="shared" si="2"/>
        <v>0</v>
      </c>
      <c r="J56" s="44"/>
    </row>
    <row r="57" spans="1:10" s="1" customFormat="1" ht="33" customHeight="1">
      <c r="A57" s="45">
        <f t="shared" si="20"/>
        <v>46</v>
      </c>
      <c r="B57" s="30" t="s">
        <v>33</v>
      </c>
      <c r="C57" s="30" t="s">
        <v>36</v>
      </c>
      <c r="D57" s="31" t="s">
        <v>125</v>
      </c>
      <c r="E57" s="32">
        <v>1600</v>
      </c>
      <c r="F57" s="33"/>
      <c r="G57" s="34">
        <f t="shared" si="0"/>
        <v>0</v>
      </c>
      <c r="H57" s="34">
        <f t="shared" si="19"/>
        <v>0</v>
      </c>
      <c r="I57" s="34">
        <f t="shared" si="2"/>
        <v>0</v>
      </c>
      <c r="J57" s="44"/>
    </row>
    <row r="58" spans="1:10" s="1" customFormat="1" ht="33" customHeight="1">
      <c r="A58" s="45">
        <f t="shared" si="20"/>
        <v>47</v>
      </c>
      <c r="B58" s="30" t="s">
        <v>37</v>
      </c>
      <c r="C58" s="30" t="s">
        <v>56</v>
      </c>
      <c r="D58" s="31" t="s">
        <v>126</v>
      </c>
      <c r="E58" s="32">
        <v>800</v>
      </c>
      <c r="F58" s="33"/>
      <c r="G58" s="34">
        <f t="shared" si="0"/>
        <v>0</v>
      </c>
      <c r="H58" s="34">
        <f t="shared" si="19"/>
        <v>0</v>
      </c>
      <c r="I58" s="34">
        <f t="shared" si="2"/>
        <v>0</v>
      </c>
      <c r="J58" s="44"/>
    </row>
    <row r="59" spans="1:10" s="1" customFormat="1" ht="33" customHeight="1">
      <c r="A59" s="45">
        <f t="shared" si="20"/>
        <v>48</v>
      </c>
      <c r="B59" s="30" t="s">
        <v>110</v>
      </c>
      <c r="C59" s="30" t="s">
        <v>129</v>
      </c>
      <c r="D59" s="31" t="s">
        <v>127</v>
      </c>
      <c r="E59" s="32">
        <v>600</v>
      </c>
      <c r="F59" s="33"/>
      <c r="G59" s="34">
        <f t="shared" si="0"/>
        <v>0</v>
      </c>
      <c r="H59" s="34">
        <f t="shared" si="19"/>
        <v>0</v>
      </c>
      <c r="I59" s="34">
        <f t="shared" si="2"/>
        <v>0</v>
      </c>
      <c r="J59" s="44"/>
    </row>
    <row r="60" spans="1:10" s="1" customFormat="1" ht="33" customHeight="1">
      <c r="A60" s="45">
        <f t="shared" si="20"/>
        <v>49</v>
      </c>
      <c r="B60" s="30" t="s">
        <v>38</v>
      </c>
      <c r="C60" s="30" t="s">
        <v>154</v>
      </c>
      <c r="D60" s="31" t="s">
        <v>128</v>
      </c>
      <c r="E60" s="32">
        <v>2000</v>
      </c>
      <c r="F60" s="33"/>
      <c r="G60" s="34">
        <f t="shared" si="0"/>
        <v>0</v>
      </c>
      <c r="H60" s="34">
        <f t="shared" si="19"/>
        <v>0</v>
      </c>
      <c r="I60" s="34">
        <f t="shared" si="2"/>
        <v>0</v>
      </c>
      <c r="J60" s="44"/>
    </row>
    <row r="61" spans="1:10" s="1" customFormat="1" ht="33" customHeight="1">
      <c r="A61" s="45">
        <f t="shared" si="20"/>
        <v>50</v>
      </c>
      <c r="B61" s="30" t="s">
        <v>39</v>
      </c>
      <c r="C61" s="30" t="s">
        <v>153</v>
      </c>
      <c r="D61" s="31" t="s">
        <v>113</v>
      </c>
      <c r="E61" s="32">
        <v>800</v>
      </c>
      <c r="F61" s="33"/>
      <c r="G61" s="34">
        <f t="shared" si="0"/>
        <v>0</v>
      </c>
      <c r="H61" s="34">
        <f t="shared" si="19"/>
        <v>0</v>
      </c>
      <c r="I61" s="34">
        <f t="shared" si="2"/>
        <v>0</v>
      </c>
      <c r="J61" s="44"/>
    </row>
    <row r="62" spans="1:10" s="1" customFormat="1" ht="29.25" customHeight="1" hidden="1">
      <c r="A62" s="43" t="s">
        <v>9</v>
      </c>
      <c r="B62" s="30"/>
      <c r="C62" s="30"/>
      <c r="D62" s="31"/>
      <c r="E62" s="32"/>
      <c r="F62" s="33"/>
      <c r="G62" s="34">
        <f t="shared" si="0"/>
        <v>0</v>
      </c>
      <c r="H62" s="34">
        <f aca="true" t="shared" si="21" ref="H62:H68">G62*20%</f>
        <v>0</v>
      </c>
      <c r="I62" s="34">
        <f t="shared" si="2"/>
        <v>0</v>
      </c>
      <c r="J62" s="44"/>
    </row>
    <row r="63" spans="1:10" s="1" customFormat="1" ht="29.25" customHeight="1" hidden="1">
      <c r="A63" s="43" t="s">
        <v>10</v>
      </c>
      <c r="B63" s="30"/>
      <c r="C63" s="30"/>
      <c r="D63" s="31"/>
      <c r="E63" s="32"/>
      <c r="F63" s="33"/>
      <c r="G63" s="34">
        <f t="shared" si="0"/>
        <v>0</v>
      </c>
      <c r="H63" s="34">
        <f t="shared" si="21"/>
        <v>0</v>
      </c>
      <c r="I63" s="34">
        <f t="shared" si="2"/>
        <v>0</v>
      </c>
      <c r="J63" s="44"/>
    </row>
    <row r="64" spans="1:10" s="1" customFormat="1" ht="29.25" customHeight="1" hidden="1">
      <c r="A64" s="43" t="s">
        <v>11</v>
      </c>
      <c r="B64" s="30"/>
      <c r="C64" s="30"/>
      <c r="D64" s="31"/>
      <c r="E64" s="32"/>
      <c r="F64" s="33"/>
      <c r="G64" s="34">
        <f t="shared" si="0"/>
        <v>0</v>
      </c>
      <c r="H64" s="34">
        <f t="shared" si="21"/>
        <v>0</v>
      </c>
      <c r="I64" s="34">
        <f t="shared" si="2"/>
        <v>0</v>
      </c>
      <c r="J64" s="44"/>
    </row>
    <row r="65" spans="1:10" s="1" customFormat="1" ht="29.25" customHeight="1" hidden="1">
      <c r="A65" s="43" t="s">
        <v>12</v>
      </c>
      <c r="B65" s="30"/>
      <c r="C65" s="30"/>
      <c r="D65" s="31"/>
      <c r="E65" s="32"/>
      <c r="F65" s="33"/>
      <c r="G65" s="34">
        <f t="shared" si="0"/>
        <v>0</v>
      </c>
      <c r="H65" s="34">
        <f t="shared" si="21"/>
        <v>0</v>
      </c>
      <c r="I65" s="34">
        <f t="shared" si="2"/>
        <v>0</v>
      </c>
      <c r="J65" s="44"/>
    </row>
    <row r="66" spans="1:10" s="1" customFormat="1" ht="29.25" customHeight="1" hidden="1">
      <c r="A66" s="43" t="s">
        <v>13</v>
      </c>
      <c r="B66" s="30"/>
      <c r="C66" s="30"/>
      <c r="D66" s="31"/>
      <c r="E66" s="32"/>
      <c r="F66" s="33"/>
      <c r="G66" s="34">
        <f t="shared" si="0"/>
        <v>0</v>
      </c>
      <c r="H66" s="34">
        <f t="shared" si="21"/>
        <v>0</v>
      </c>
      <c r="I66" s="34">
        <f t="shared" si="2"/>
        <v>0</v>
      </c>
      <c r="J66" s="44"/>
    </row>
    <row r="67" spans="1:10" s="1" customFormat="1" ht="29.25" customHeight="1" hidden="1">
      <c r="A67" s="43">
        <v>51</v>
      </c>
      <c r="B67" s="30"/>
      <c r="C67" s="30"/>
      <c r="D67" s="31"/>
      <c r="E67" s="32"/>
      <c r="F67" s="33"/>
      <c r="G67" s="34">
        <f t="shared" si="0"/>
        <v>0</v>
      </c>
      <c r="H67" s="34">
        <f t="shared" si="21"/>
        <v>0</v>
      </c>
      <c r="I67" s="34">
        <f t="shared" si="2"/>
        <v>0</v>
      </c>
      <c r="J67" s="44"/>
    </row>
    <row r="68" spans="1:10" s="1" customFormat="1" ht="29.25" customHeight="1" hidden="1">
      <c r="A68" s="43" t="s">
        <v>14</v>
      </c>
      <c r="B68" s="30"/>
      <c r="C68" s="30"/>
      <c r="D68" s="31"/>
      <c r="E68" s="32"/>
      <c r="F68" s="33"/>
      <c r="G68" s="34">
        <f t="shared" si="0"/>
        <v>0</v>
      </c>
      <c r="H68" s="34">
        <f t="shared" si="21"/>
        <v>0</v>
      </c>
      <c r="I68" s="34">
        <f t="shared" si="2"/>
        <v>0</v>
      </c>
      <c r="J68" s="44"/>
    </row>
    <row r="69" spans="1:10" s="1" customFormat="1" ht="29.25" customHeight="1" hidden="1" thickBot="1">
      <c r="A69" s="59"/>
      <c r="B69" s="88" t="s">
        <v>3</v>
      </c>
      <c r="C69" s="88"/>
      <c r="D69" s="88"/>
      <c r="E69" s="88"/>
      <c r="F69" s="88"/>
      <c r="G69" s="57">
        <f>SUM(G8:G68)</f>
        <v>0</v>
      </c>
      <c r="H69" s="58">
        <f>SUM(H8:H68)</f>
        <v>0</v>
      </c>
      <c r="I69" s="58">
        <f t="shared" si="2"/>
        <v>0</v>
      </c>
      <c r="J69" s="60"/>
    </row>
    <row r="70" spans="1:10" s="5" customFormat="1" ht="29.25" customHeight="1" thickBot="1">
      <c r="A70" s="61"/>
      <c r="B70" s="91" t="s">
        <v>3</v>
      </c>
      <c r="C70" s="91"/>
      <c r="D70" s="91"/>
      <c r="E70" s="91"/>
      <c r="F70" s="91"/>
      <c r="G70" s="62">
        <f>SUM(G9:G61)</f>
        <v>0</v>
      </c>
      <c r="H70" s="63">
        <f>SUM(H9:H61)</f>
        <v>0</v>
      </c>
      <c r="I70" s="63">
        <f>G70+H70</f>
        <v>0</v>
      </c>
      <c r="J70" s="64"/>
    </row>
    <row r="71" spans="1:10" s="5" customFormat="1" ht="29.25" customHeight="1">
      <c r="A71" s="50"/>
      <c r="B71" s="51"/>
      <c r="C71" s="52"/>
      <c r="D71" s="52"/>
      <c r="E71" s="52"/>
      <c r="F71" s="52"/>
      <c r="G71" s="55"/>
      <c r="H71" s="53"/>
      <c r="I71" s="53"/>
      <c r="J71" s="54"/>
    </row>
    <row r="72" spans="1:2" ht="9.75" customHeight="1">
      <c r="A72" s="6"/>
      <c r="B72" s="83" t="s">
        <v>7</v>
      </c>
    </row>
    <row r="73" spans="1:12" ht="8.25" customHeight="1">
      <c r="A73" s="7"/>
      <c r="B73" s="83"/>
      <c r="L73" s="2"/>
    </row>
    <row r="74" spans="1:12" ht="8.25" customHeight="1">
      <c r="A74" s="3"/>
      <c r="L74" s="2"/>
    </row>
    <row r="75" spans="1:12" ht="8.25" customHeight="1">
      <c r="A75" s="7"/>
      <c r="B75" s="2" t="s">
        <v>17</v>
      </c>
      <c r="L75" s="2"/>
    </row>
    <row r="76" spans="3:12" ht="12">
      <c r="C76" s="3"/>
      <c r="H76" s="84"/>
      <c r="I76" s="84"/>
      <c r="J76" s="84"/>
      <c r="L76" s="2"/>
    </row>
    <row r="77" spans="2:12" ht="25.5" customHeight="1">
      <c r="B77" s="2" t="s">
        <v>0</v>
      </c>
      <c r="H77" s="85" t="s">
        <v>1</v>
      </c>
      <c r="I77" s="85"/>
      <c r="J77" s="85"/>
      <c r="L77" s="2"/>
    </row>
    <row r="78" ht="12">
      <c r="L78" s="2"/>
    </row>
  </sheetData>
  <protectedRanges>
    <protectedRange sqref="D8:D68" name="Oblast1_13"/>
  </protectedRanges>
  <mergeCells count="17">
    <mergeCell ref="A1:J1"/>
    <mergeCell ref="C6:C7"/>
    <mergeCell ref="B6:B7"/>
    <mergeCell ref="J6:J7"/>
    <mergeCell ref="A6:A7"/>
    <mergeCell ref="D6:D7"/>
    <mergeCell ref="A4:J4"/>
    <mergeCell ref="B72:B73"/>
    <mergeCell ref="H76:J76"/>
    <mergeCell ref="H77:J77"/>
    <mergeCell ref="G6:I6"/>
    <mergeCell ref="F6:F7"/>
    <mergeCell ref="E6:E7"/>
    <mergeCell ref="B69:F69"/>
    <mergeCell ref="A8:C8"/>
    <mergeCell ref="A22:C22"/>
    <mergeCell ref="B70:F70"/>
  </mergeCells>
  <printOptions horizontalCentered="1"/>
  <pageMargins left="0.15748031496062992" right="0.11811023622047245" top="0.6692913385826772" bottom="0.11811023622047245" header="0.5118110236220472" footer="0.5118110236220472"/>
  <pageSetup horizontalDpi="600" verticalDpi="600" orientation="landscape" paperSize="9" scale="65" r:id="rId2"/>
  <rowBreaks count="2" manualBreakCount="2">
    <brk id="31" max="16383" man="1"/>
    <brk id="4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user</cp:lastModifiedBy>
  <cp:lastPrinted>2020-10-26T10:03:51Z</cp:lastPrinted>
  <dcterms:created xsi:type="dcterms:W3CDTF">2005-05-04T15:24:41Z</dcterms:created>
  <dcterms:modified xsi:type="dcterms:W3CDTF">2021-01-15T12:07:46Z</dcterms:modified>
  <cp:category/>
  <cp:version/>
  <cp:contentType/>
  <cp:contentStatus/>
</cp:coreProperties>
</file>